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13_ncr:1_{4A2813C2-9C87-4CB0-8BAC-E4D980AA648D}" xr6:coauthVersionLast="37" xr6:coauthVersionMax="37" xr10:uidLastSave="{00000000-0000-0000-0000-000000000000}"/>
  <bookViews>
    <workbookView xWindow="0" yWindow="0" windowWidth="28800" windowHeight="12225" xr2:uid="{F2B4E8FF-3297-45A9-84A7-8A2C57514833}"/>
  </bookViews>
  <sheets>
    <sheet name="List1" sheetId="1" r:id="rId1"/>
  </sheets>
  <calcPr calcId="179021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9" i="1" l="1"/>
  <c r="D57" i="1"/>
  <c r="D60" i="1" s="1"/>
  <c r="D29" i="1" l="1"/>
  <c r="D28" i="1"/>
  <c r="D31" i="1"/>
  <c r="D30" i="1"/>
  <c r="D55" i="1"/>
  <c r="D54" i="1"/>
  <c r="D33" i="1"/>
  <c r="D32" i="1"/>
  <c r="D35" i="1"/>
  <c r="D34" i="1"/>
  <c r="D39" i="1"/>
  <c r="D38" i="1"/>
  <c r="D13" i="1"/>
  <c r="D12" i="1"/>
  <c r="D21" i="1"/>
  <c r="D20" i="1"/>
  <c r="D25" i="1"/>
  <c r="D24" i="1"/>
  <c r="D27" i="1"/>
  <c r="D26" i="1"/>
  <c r="D49" i="1"/>
  <c r="D48" i="1"/>
  <c r="D37" i="1"/>
  <c r="D36" i="1"/>
  <c r="D15" i="1"/>
  <c r="D14" i="1"/>
  <c r="D41" i="1"/>
  <c r="D40" i="1"/>
  <c r="D43" i="1"/>
  <c r="D42" i="1"/>
  <c r="D45" i="1"/>
  <c r="D44" i="1"/>
  <c r="D17" i="1" l="1"/>
  <c r="D16" i="1"/>
  <c r="D23" i="1"/>
  <c r="D22" i="1"/>
  <c r="D19" i="1"/>
  <c r="D18" i="1"/>
  <c r="D53" i="1" l="1"/>
  <c r="D62" i="1" s="1"/>
  <c r="D52" i="1"/>
</calcChain>
</file>

<file path=xl/sharedStrings.xml><?xml version="1.0" encoding="utf-8"?>
<sst xmlns="http://schemas.openxmlformats.org/spreadsheetml/2006/main" count="600" uniqueCount="72">
  <si>
    <t>Naziv isplatitelja:</t>
  </si>
  <si>
    <t>Veleučilište "Marko Marulić" u Kninu</t>
  </si>
  <si>
    <t>Pregled trošenja sredstava proračunskih korisnika</t>
  </si>
  <si>
    <t>Isplate sredstava</t>
  </si>
  <si>
    <t>Za razdoblje:</t>
  </si>
  <si>
    <t>2026.</t>
  </si>
  <si>
    <t>Stupac1</t>
  </si>
  <si>
    <t>Stupac2</t>
  </si>
  <si>
    <t>Stupac3</t>
  </si>
  <si>
    <t>Stupac32</t>
  </si>
  <si>
    <t>Stupac4</t>
  </si>
  <si>
    <t>Stupac5</t>
  </si>
  <si>
    <t>Naziv primatelja</t>
  </si>
  <si>
    <t>OIB primatelja</t>
  </si>
  <si>
    <t>Sjedište/Prebivalište primatelja</t>
  </si>
  <si>
    <t>Iznos rashoda/izdatka</t>
  </si>
  <si>
    <t>Oznaka</t>
  </si>
  <si>
    <t>Vrsta rashoda/izdatka</t>
  </si>
  <si>
    <t>HRVATSKA RADIOTELEVIZIJA</t>
  </si>
  <si>
    <t>Zagreb</t>
  </si>
  <si>
    <t>Usluge promidžbe i informiranja</t>
  </si>
  <si>
    <t>Ukupno:</t>
  </si>
  <si>
    <t>Financijska agencija</t>
  </si>
  <si>
    <t>Ostale nespomenute usluge</t>
  </si>
  <si>
    <t>Rijeka</t>
  </si>
  <si>
    <t>Knin</t>
  </si>
  <si>
    <t>Čistoća i zelenilo d.o.o.</t>
  </si>
  <si>
    <t>Komunalne uslige</t>
  </si>
  <si>
    <t>Grad Knin</t>
  </si>
  <si>
    <t>00981494061</t>
  </si>
  <si>
    <t>DIV GRUPA d.o.o.</t>
  </si>
  <si>
    <t>Samobor</t>
  </si>
  <si>
    <t>Zakupnine i najamnine</t>
  </si>
  <si>
    <t>Stručno usavršavanje zaposlenika</t>
  </si>
  <si>
    <t>Usluge razvoja sotware-a</t>
  </si>
  <si>
    <t>Usluge tekućeg i investicijskog održavanja</t>
  </si>
  <si>
    <t>HEP-Opskrba d.o.o.</t>
  </si>
  <si>
    <t>Plin</t>
  </si>
  <si>
    <t>HP d.d.</t>
  </si>
  <si>
    <t>Velika Gorica</t>
  </si>
  <si>
    <t>Usluge telefona, interneta, pošte, prijevoza</t>
  </si>
  <si>
    <t>Studentski centar Šibenik</t>
  </si>
  <si>
    <t>Šibenik</t>
  </si>
  <si>
    <t>Studentski centar Split</t>
  </si>
  <si>
    <t>Split</t>
  </si>
  <si>
    <t>HT d.d.</t>
  </si>
  <si>
    <t>Telemach Hrvatska d.o.o.</t>
  </si>
  <si>
    <t>NETCOM d. o. o.</t>
  </si>
  <si>
    <t>Marketing za sve, obrt za usluge</t>
  </si>
  <si>
    <t>05737455540</t>
  </si>
  <si>
    <t>Klis</t>
  </si>
  <si>
    <t>OTP banka d.d.</t>
  </si>
  <si>
    <t>Bankarske usluge i usluge platnog prometa</t>
  </si>
  <si>
    <t>Veleučilište Marko Marulić u Kninu</t>
  </si>
  <si>
    <t>Plaća za redovni rad</t>
  </si>
  <si>
    <t>Doprinosi za osnovno zdravstveno osiguranje</t>
  </si>
  <si>
    <t>Naknada za prijevoz na posao i s posla</t>
  </si>
  <si>
    <t>SVEUKUPNO:</t>
  </si>
  <si>
    <t>KONTO d.o.o. Požega</t>
  </si>
  <si>
    <t>Požega</t>
  </si>
  <si>
    <t>Vodovod i odvodnja d.o.o.</t>
  </si>
  <si>
    <t>Premije osiguranja</t>
  </si>
  <si>
    <t>Kolovoz</t>
  </si>
  <si>
    <t>UDRUGA "IRENET"</t>
  </si>
  <si>
    <t>ZAGREBINSPEKT d.o.o.</t>
  </si>
  <si>
    <t>INA, d.d.</t>
  </si>
  <si>
    <t>UDRUŽENJE EKONOMISTA I MENADŽERA BALKANA</t>
  </si>
  <si>
    <t>Beograd</t>
  </si>
  <si>
    <t>CENTAR MODERNIH ZNANJA</t>
  </si>
  <si>
    <t>Banja Luka</t>
  </si>
  <si>
    <t>Automehaničarski obrt "SOVA"</t>
  </si>
  <si>
    <t>Wiener osiguranje Vienna Insurance Group d.d.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</si>
</sst>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Fill="1"/>
    <xf numFmtId="0" fontId="0" fillId="0" borderId="0" xfId="0" applyFill="1" applyAlignment="1">
      <alignment horizontal="center" vertical="center"/>
    </xf>
    <xf numFmtId="4" fontId="0" fillId="0" borderId="0" xfId="0" applyNumberFormat="1" applyFill="1"/>
    <xf numFmtId="0" fontId="0" fillId="0" borderId="0" xfId="0" applyFill="1" applyAlignment="1">
      <alignment horizontal="center"/>
    </xf>
    <xf numFmtId="2" fontId="0" fillId="0" borderId="0" xfId="0" applyNumberFormat="1" applyFill="1"/>
    <xf numFmtId="2" fontId="0" fillId="0" borderId="0" xfId="0" applyNumberFormat="1"/>
    <xf numFmtId="0" fontId="0" fillId="0" borderId="0" xfId="0" applyFont="1" applyFill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C04B4AB-3150-491F-B709-1465A236A3DD}" name="Tablica22" displayName="Tablica22" ref="A8:F94" totalsRowShown="0">
  <autoFilter ref="A8:F94" xr:uid="{69AC9065-1C53-4100-82E4-3DFC8EA7446F}"/>
  <tableColumns count="6">
    <tableColumn id="1" xr3:uid="{E12FB06D-F1AA-4B2E-BAE1-1816596E9A2D}" name="Stupac1"/>
    <tableColumn id="2" xr3:uid="{25004199-863B-4E35-98F8-1E14289E7DFD}" name="Stupac2"/>
    <tableColumn id="3" xr3:uid="{0B113217-2134-4F65-B5FA-F65EDE3A70AF}" name="Stupac3"/>
    <tableColumn id="6" xr3:uid="{B6075E1C-0414-4E05-93D3-CB58F93D44C8}" name="Stupac32"/>
    <tableColumn id="4" xr3:uid="{F2C4DDDE-5C87-402C-8D0C-06AED4E5B416}" name="Stupac4"/>
    <tableColumn id="5" xr3:uid="{91427725-32D5-4F4A-8090-88AA581A2287}" name="Stupac5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B6CF5-47BA-4044-B23A-CF23256A5F2D}">
  <dimension ref="A1:F88"/>
  <sheetViews>
    <sheetView tabSelected="1" workbookViewId="0">
      <selection activeCell="H66" sqref="H66"/>
    </sheetView>
  </sheetViews>
  <sheetFormatPr defaultRowHeight="15" x14ac:dyDescent="0.25"/>
  <cols>
    <col min="1" max="1" width="49.85546875" customWidth="1"/>
    <col min="2" max="2" width="19.85546875" customWidth="1"/>
    <col min="3" max="3" width="29.85546875" bestFit="1" customWidth="1"/>
    <col min="4" max="4" width="20.42578125" bestFit="1" customWidth="1"/>
    <col min="5" max="5" width="11.7109375" customWidth="1"/>
    <col min="6" max="6" width="51.7109375" bestFit="1" customWidth="1"/>
  </cols>
  <sheetData>
    <row r="1" spans="1:6" x14ac:dyDescent="0.25">
      <c r="A1" s="1" t="s">
        <v>0</v>
      </c>
      <c r="B1" s="1" t="s">
        <v>1</v>
      </c>
    </row>
    <row r="3" spans="1:6" ht="15.75" x14ac:dyDescent="0.25">
      <c r="A3" s="2" t="s">
        <v>2</v>
      </c>
    </row>
    <row r="5" spans="1:6" x14ac:dyDescent="0.25">
      <c r="A5" t="s">
        <v>3</v>
      </c>
      <c r="B5" t="s">
        <v>4</v>
      </c>
      <c r="C5" t="s">
        <v>62</v>
      </c>
      <c r="E5" t="s">
        <v>5</v>
      </c>
    </row>
    <row r="7" spans="1:6" ht="12" customHeight="1" x14ac:dyDescent="0.25"/>
    <row r="8" spans="1:6" ht="21.75" hidden="1" customHeight="1" x14ac:dyDescent="0.25">
      <c r="A8" t="s">
        <v>6</v>
      </c>
      <c r="B8" t="s">
        <v>7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12</v>
      </c>
      <c r="B9" s="3" t="s">
        <v>13</v>
      </c>
      <c r="C9" s="3" t="s">
        <v>14</v>
      </c>
      <c r="D9" s="4" t="s">
        <v>15</v>
      </c>
      <c r="E9" s="4" t="s">
        <v>16</v>
      </c>
      <c r="F9" t="s">
        <v>17</v>
      </c>
    </row>
    <row r="10" spans="1:6" s="5" customFormat="1" x14ac:dyDescent="0.25">
      <c r="A10" s="5" t="s">
        <v>18</v>
      </c>
      <c r="B10" s="6">
        <v>68419124305</v>
      </c>
      <c r="C10" s="6" t="s">
        <v>19</v>
      </c>
      <c r="D10" s="7">
        <v>31.86</v>
      </c>
      <c r="E10" s="5">
        <v>3233</v>
      </c>
      <c r="F10" s="5" t="s">
        <v>20</v>
      </c>
    </row>
    <row r="11" spans="1:6" s="5" customFormat="1" x14ac:dyDescent="0.25">
      <c r="A11" s="5" t="s">
        <v>21</v>
      </c>
      <c r="B11" s="6"/>
      <c r="C11" s="6"/>
      <c r="D11" s="7">
        <v>31.86</v>
      </c>
    </row>
    <row r="12" spans="1:6" s="5" customFormat="1" x14ac:dyDescent="0.25">
      <c r="A12" s="5" t="s">
        <v>22</v>
      </c>
      <c r="B12" s="6">
        <v>85831130368</v>
      </c>
      <c r="C12" s="6" t="s">
        <v>19</v>
      </c>
      <c r="D12" s="7">
        <f>4.41+18.9</f>
        <v>23.31</v>
      </c>
      <c r="E12" s="5">
        <v>3239</v>
      </c>
      <c r="F12" s="5" t="s">
        <v>23</v>
      </c>
    </row>
    <row r="13" spans="1:6" s="5" customFormat="1" x14ac:dyDescent="0.25">
      <c r="A13" s="5" t="s">
        <v>21</v>
      </c>
      <c r="B13" s="6"/>
      <c r="C13" s="6"/>
      <c r="D13" s="7">
        <f>4.41+18.9</f>
        <v>23.31</v>
      </c>
    </row>
    <row r="14" spans="1:6" s="5" customFormat="1" x14ac:dyDescent="0.25">
      <c r="A14" s="5" t="s">
        <v>26</v>
      </c>
      <c r="B14" s="6">
        <v>46163832762</v>
      </c>
      <c r="C14" s="6" t="s">
        <v>25</v>
      </c>
      <c r="D14" s="7">
        <f>158.31+28.35</f>
        <v>186.66</v>
      </c>
      <c r="E14" s="5">
        <v>3234</v>
      </c>
      <c r="F14" s="5" t="s">
        <v>27</v>
      </c>
    </row>
    <row r="15" spans="1:6" s="5" customFormat="1" x14ac:dyDescent="0.25">
      <c r="A15" s="5" t="s">
        <v>21</v>
      </c>
      <c r="B15" s="6"/>
      <c r="C15" s="6"/>
      <c r="D15" s="7">
        <f>158.31+28.35</f>
        <v>186.66</v>
      </c>
    </row>
    <row r="16" spans="1:6" s="5" customFormat="1" x14ac:dyDescent="0.25">
      <c r="A16" s="5" t="s">
        <v>28</v>
      </c>
      <c r="B16" s="6" t="s">
        <v>29</v>
      </c>
      <c r="C16" s="6" t="s">
        <v>25</v>
      </c>
      <c r="D16" s="7">
        <f>0.16</f>
        <v>0.16</v>
      </c>
      <c r="E16" s="5">
        <v>3235</v>
      </c>
      <c r="F16" s="5" t="s">
        <v>32</v>
      </c>
    </row>
    <row r="17" spans="1:6" s="5" customFormat="1" x14ac:dyDescent="0.25">
      <c r="A17" s="5" t="s">
        <v>21</v>
      </c>
      <c r="B17" s="6"/>
      <c r="C17" s="6"/>
      <c r="D17" s="7">
        <f>0.16</f>
        <v>0.16</v>
      </c>
    </row>
    <row r="18" spans="1:6" s="5" customFormat="1" x14ac:dyDescent="0.25">
      <c r="A18" s="5" t="s">
        <v>30</v>
      </c>
      <c r="B18" s="6">
        <v>33890755814</v>
      </c>
      <c r="C18" s="6" t="s">
        <v>31</v>
      </c>
      <c r="D18" s="7">
        <f>250</f>
        <v>250</v>
      </c>
      <c r="E18" s="5">
        <v>3235</v>
      </c>
      <c r="F18" s="5" t="s">
        <v>32</v>
      </c>
    </row>
    <row r="19" spans="1:6" s="5" customFormat="1" x14ac:dyDescent="0.25">
      <c r="A19" s="5" t="s">
        <v>21</v>
      </c>
      <c r="B19" s="6"/>
      <c r="C19" s="6"/>
      <c r="D19" s="7">
        <f>250</f>
        <v>250</v>
      </c>
    </row>
    <row r="20" spans="1:6" s="5" customFormat="1" x14ac:dyDescent="0.25">
      <c r="A20" s="5" t="s">
        <v>60</v>
      </c>
      <c r="B20" s="6">
        <v>26251326399</v>
      </c>
      <c r="C20" s="6" t="s">
        <v>42</v>
      </c>
      <c r="D20" s="7">
        <f>53.28+4.31+4.31</f>
        <v>61.900000000000006</v>
      </c>
      <c r="E20" s="5">
        <v>3234</v>
      </c>
      <c r="F20" s="5" t="s">
        <v>27</v>
      </c>
    </row>
    <row r="21" spans="1:6" s="5" customFormat="1" x14ac:dyDescent="0.25">
      <c r="A21" s="5" t="s">
        <v>21</v>
      </c>
      <c r="B21" s="6"/>
      <c r="C21" s="6"/>
      <c r="D21" s="7">
        <f>53.28+4.31+4.31</f>
        <v>61.900000000000006</v>
      </c>
    </row>
    <row r="22" spans="1:6" s="5" customFormat="1" x14ac:dyDescent="0.25">
      <c r="A22" s="5" t="s">
        <v>58</v>
      </c>
      <c r="B22" s="6">
        <v>59143170280</v>
      </c>
      <c r="C22" s="6" t="s">
        <v>59</v>
      </c>
      <c r="D22" s="7">
        <f>237.5</f>
        <v>237.5</v>
      </c>
      <c r="E22" s="5">
        <v>3238</v>
      </c>
      <c r="F22" s="5" t="s">
        <v>34</v>
      </c>
    </row>
    <row r="23" spans="1:6" s="5" customFormat="1" x14ac:dyDescent="0.25">
      <c r="A23" s="5" t="s">
        <v>21</v>
      </c>
      <c r="B23" s="6"/>
      <c r="C23" s="6"/>
      <c r="D23" s="7">
        <f>237.5</f>
        <v>237.5</v>
      </c>
    </row>
    <row r="24" spans="1:6" s="5" customFormat="1" x14ac:dyDescent="0.25">
      <c r="A24" s="5" t="s">
        <v>36</v>
      </c>
      <c r="B24" s="6">
        <v>63073332379</v>
      </c>
      <c r="C24" s="6" t="s">
        <v>19</v>
      </c>
      <c r="D24" s="7">
        <f>1882.48</f>
        <v>1882.48</v>
      </c>
      <c r="E24" s="5">
        <v>3223</v>
      </c>
      <c r="F24" s="5" t="s">
        <v>37</v>
      </c>
    </row>
    <row r="25" spans="1:6" s="5" customFormat="1" x14ac:dyDescent="0.25">
      <c r="A25" s="5" t="s">
        <v>21</v>
      </c>
      <c r="B25" s="6"/>
      <c r="C25" s="6"/>
      <c r="D25" s="7">
        <f>1882.48</f>
        <v>1882.48</v>
      </c>
    </row>
    <row r="26" spans="1:6" s="5" customFormat="1" x14ac:dyDescent="0.25">
      <c r="A26" s="5" t="s">
        <v>65</v>
      </c>
      <c r="B26" s="6">
        <v>27759560625</v>
      </c>
      <c r="C26" s="6" t="s">
        <v>19</v>
      </c>
      <c r="D26" s="7">
        <f>61.35</f>
        <v>61.35</v>
      </c>
      <c r="E26" s="5">
        <v>3223</v>
      </c>
      <c r="F26" s="5" t="s">
        <v>37</v>
      </c>
    </row>
    <row r="27" spans="1:6" s="5" customFormat="1" x14ac:dyDescent="0.25">
      <c r="A27" s="5" t="s">
        <v>21</v>
      </c>
      <c r="B27" s="6"/>
      <c r="C27" s="6"/>
      <c r="D27" s="7">
        <f>61.35</f>
        <v>61.35</v>
      </c>
    </row>
    <row r="28" spans="1:6" s="5" customFormat="1" x14ac:dyDescent="0.25">
      <c r="A28" s="5" t="s">
        <v>71</v>
      </c>
      <c r="B28" s="6">
        <v>52848403362</v>
      </c>
      <c r="C28" s="6" t="s">
        <v>19</v>
      </c>
      <c r="D28" s="7">
        <f>60+146.04</f>
        <v>206.04</v>
      </c>
      <c r="E28" s="5">
        <v>3292</v>
      </c>
      <c r="F28" s="5" t="s">
        <v>61</v>
      </c>
    </row>
    <row r="29" spans="1:6" s="5" customFormat="1" x14ac:dyDescent="0.25">
      <c r="A29" s="5" t="s">
        <v>21</v>
      </c>
      <c r="B29" s="6"/>
      <c r="C29" s="6"/>
      <c r="D29" s="7">
        <f>60+146.04</f>
        <v>206.04</v>
      </c>
    </row>
    <row r="30" spans="1:6" s="5" customFormat="1" x14ac:dyDescent="0.25">
      <c r="A30" s="5" t="s">
        <v>70</v>
      </c>
      <c r="B30" s="6">
        <v>58052786981</v>
      </c>
      <c r="C30" s="6" t="s">
        <v>25</v>
      </c>
      <c r="D30" s="7">
        <f>985</f>
        <v>985</v>
      </c>
      <c r="E30" s="5">
        <v>3232</v>
      </c>
      <c r="F30" s="5" t="s">
        <v>35</v>
      </c>
    </row>
    <row r="31" spans="1:6" s="5" customFormat="1" x14ac:dyDescent="0.25">
      <c r="A31" s="5" t="s">
        <v>21</v>
      </c>
      <c r="B31" s="6"/>
      <c r="C31" s="6"/>
      <c r="D31" s="7">
        <f>985</f>
        <v>985</v>
      </c>
    </row>
    <row r="32" spans="1:6" s="5" customFormat="1" x14ac:dyDescent="0.25">
      <c r="A32" s="5" t="s">
        <v>68</v>
      </c>
      <c r="B32" s="6"/>
      <c r="C32" s="6" t="s">
        <v>69</v>
      </c>
      <c r="D32" s="7">
        <f>350</f>
        <v>350</v>
      </c>
      <c r="E32" s="5">
        <v>3213</v>
      </c>
      <c r="F32" s="11" t="s">
        <v>33</v>
      </c>
    </row>
    <row r="33" spans="1:6" s="5" customFormat="1" x14ac:dyDescent="0.25">
      <c r="A33" s="5" t="s">
        <v>21</v>
      </c>
      <c r="B33" s="6"/>
      <c r="C33" s="6"/>
      <c r="D33" s="7">
        <f>350</f>
        <v>350</v>
      </c>
    </row>
    <row r="34" spans="1:6" s="5" customFormat="1" x14ac:dyDescent="0.25">
      <c r="A34" s="5" t="s">
        <v>66</v>
      </c>
      <c r="B34" s="6"/>
      <c r="C34" s="6" t="s">
        <v>67</v>
      </c>
      <c r="D34" s="7">
        <f>350</f>
        <v>350</v>
      </c>
      <c r="E34" s="5">
        <v>3213</v>
      </c>
      <c r="F34" s="11" t="s">
        <v>33</v>
      </c>
    </row>
    <row r="35" spans="1:6" s="5" customFormat="1" x14ac:dyDescent="0.25">
      <c r="A35" s="5" t="s">
        <v>21</v>
      </c>
      <c r="B35" s="6"/>
      <c r="C35" s="6"/>
      <c r="D35" s="7">
        <f>350</f>
        <v>350</v>
      </c>
    </row>
    <row r="36" spans="1:6" s="5" customFormat="1" x14ac:dyDescent="0.25">
      <c r="A36" s="5" t="s">
        <v>38</v>
      </c>
      <c r="B36" s="6">
        <v>87311810356</v>
      </c>
      <c r="C36" s="6" t="s">
        <v>39</v>
      </c>
      <c r="D36" s="7">
        <f>162.61</f>
        <v>162.61000000000001</v>
      </c>
      <c r="E36" s="5">
        <v>3231</v>
      </c>
      <c r="F36" s="5" t="s">
        <v>40</v>
      </c>
    </row>
    <row r="37" spans="1:6" s="5" customFormat="1" x14ac:dyDescent="0.25">
      <c r="A37" s="5" t="s">
        <v>21</v>
      </c>
      <c r="B37" s="6"/>
      <c r="C37" s="6"/>
      <c r="D37" s="7">
        <f>162.61</f>
        <v>162.61000000000001</v>
      </c>
    </row>
    <row r="38" spans="1:6" s="5" customFormat="1" x14ac:dyDescent="0.25">
      <c r="A38" s="5" t="s">
        <v>64</v>
      </c>
      <c r="B38" s="6">
        <v>82752153530</v>
      </c>
      <c r="C38" s="6" t="s">
        <v>19</v>
      </c>
      <c r="D38" s="7">
        <f>100+100</f>
        <v>200</v>
      </c>
      <c r="E38" s="5">
        <v>3232</v>
      </c>
      <c r="F38" s="5" t="s">
        <v>35</v>
      </c>
    </row>
    <row r="39" spans="1:6" s="5" customFormat="1" x14ac:dyDescent="0.25">
      <c r="A39" s="5" t="s">
        <v>21</v>
      </c>
      <c r="B39" s="6"/>
      <c r="C39" s="6"/>
      <c r="D39" s="7">
        <f>100+100</f>
        <v>200</v>
      </c>
    </row>
    <row r="40" spans="1:6" s="5" customFormat="1" x14ac:dyDescent="0.25">
      <c r="A40" s="5" t="s">
        <v>63</v>
      </c>
      <c r="B40" s="6">
        <v>10134884793</v>
      </c>
      <c r="C40" s="6" t="s">
        <v>19</v>
      </c>
      <c r="D40" s="7">
        <f>350</f>
        <v>350</v>
      </c>
      <c r="E40" s="5">
        <v>3213</v>
      </c>
      <c r="F40" s="5" t="s">
        <v>33</v>
      </c>
    </row>
    <row r="41" spans="1:6" s="5" customFormat="1" x14ac:dyDescent="0.25">
      <c r="A41" s="5" t="s">
        <v>21</v>
      </c>
      <c r="B41" s="6"/>
      <c r="C41" s="6"/>
      <c r="D41" s="7">
        <f>350</f>
        <v>350</v>
      </c>
    </row>
    <row r="42" spans="1:6" s="5" customFormat="1" x14ac:dyDescent="0.25">
      <c r="A42" s="5" t="s">
        <v>41</v>
      </c>
      <c r="B42" s="6">
        <v>68241113433</v>
      </c>
      <c r="C42" s="6" t="s">
        <v>42</v>
      </c>
      <c r="D42" s="7">
        <f>1052.75</f>
        <v>1052.75</v>
      </c>
      <c r="E42" s="5">
        <v>3239</v>
      </c>
      <c r="F42" s="5" t="s">
        <v>23</v>
      </c>
    </row>
    <row r="43" spans="1:6" s="5" customFormat="1" x14ac:dyDescent="0.25">
      <c r="A43" s="5" t="s">
        <v>21</v>
      </c>
      <c r="B43" s="6"/>
      <c r="C43" s="6"/>
      <c r="D43" s="7">
        <f>1052.75</f>
        <v>1052.75</v>
      </c>
    </row>
    <row r="44" spans="1:6" s="5" customFormat="1" x14ac:dyDescent="0.25">
      <c r="A44" s="5" t="s">
        <v>43</v>
      </c>
      <c r="B44" s="6">
        <v>25975412650</v>
      </c>
      <c r="C44" s="6" t="s">
        <v>44</v>
      </c>
      <c r="D44" s="7">
        <f>371.55+464.45</f>
        <v>836</v>
      </c>
      <c r="E44" s="5">
        <v>3239</v>
      </c>
      <c r="F44" s="5" t="s">
        <v>23</v>
      </c>
    </row>
    <row r="45" spans="1:6" s="5" customFormat="1" x14ac:dyDescent="0.25">
      <c r="A45" s="5" t="s">
        <v>21</v>
      </c>
      <c r="B45" s="6"/>
      <c r="C45" s="6"/>
      <c r="D45" s="7">
        <f>371.55+464.45</f>
        <v>836</v>
      </c>
    </row>
    <row r="46" spans="1:6" s="5" customFormat="1" x14ac:dyDescent="0.25">
      <c r="A46" s="5" t="s">
        <v>45</v>
      </c>
      <c r="B46" s="6">
        <v>81793146560</v>
      </c>
      <c r="C46" s="6" t="s">
        <v>19</v>
      </c>
      <c r="D46" s="7">
        <v>35.69</v>
      </c>
      <c r="E46" s="5">
        <v>3231</v>
      </c>
      <c r="F46" s="5" t="s">
        <v>40</v>
      </c>
    </row>
    <row r="47" spans="1:6" s="5" customFormat="1" x14ac:dyDescent="0.25">
      <c r="A47" s="5" t="s">
        <v>21</v>
      </c>
      <c r="B47" s="6"/>
      <c r="C47" s="6"/>
      <c r="D47" s="7">
        <v>35.69</v>
      </c>
    </row>
    <row r="48" spans="1:6" s="5" customFormat="1" x14ac:dyDescent="0.25">
      <c r="A48" s="5" t="s">
        <v>46</v>
      </c>
      <c r="B48" s="6">
        <v>70133616033</v>
      </c>
      <c r="C48" s="6" t="s">
        <v>19</v>
      </c>
      <c r="D48" s="7">
        <f>151.77</f>
        <v>151.77000000000001</v>
      </c>
      <c r="E48" s="5">
        <v>3231</v>
      </c>
      <c r="F48" s="5" t="s">
        <v>40</v>
      </c>
    </row>
    <row r="49" spans="1:6" s="5" customFormat="1" x14ac:dyDescent="0.25">
      <c r="A49" s="5" t="s">
        <v>21</v>
      </c>
      <c r="B49" s="6"/>
      <c r="C49" s="6"/>
      <c r="D49" s="7">
        <f>151.77</f>
        <v>151.77000000000001</v>
      </c>
    </row>
    <row r="50" spans="1:6" s="5" customFormat="1" x14ac:dyDescent="0.25">
      <c r="A50" s="5" t="s">
        <v>47</v>
      </c>
      <c r="B50" s="6">
        <v>46118101286</v>
      </c>
      <c r="C50" s="6" t="s">
        <v>24</v>
      </c>
      <c r="D50" s="7">
        <v>412.5</v>
      </c>
      <c r="E50" s="5">
        <v>3238</v>
      </c>
      <c r="F50" s="5" t="s">
        <v>34</v>
      </c>
    </row>
    <row r="51" spans="1:6" s="5" customFormat="1" x14ac:dyDescent="0.25">
      <c r="A51" s="5" t="s">
        <v>21</v>
      </c>
      <c r="B51" s="6"/>
      <c r="C51" s="6"/>
      <c r="D51" s="7">
        <v>412.5</v>
      </c>
    </row>
    <row r="52" spans="1:6" s="5" customFormat="1" x14ac:dyDescent="0.25">
      <c r="A52" s="5" t="s">
        <v>48</v>
      </c>
      <c r="B52" s="6" t="s">
        <v>49</v>
      </c>
      <c r="C52" s="6" t="s">
        <v>50</v>
      </c>
      <c r="D52" s="7">
        <f>766.67</f>
        <v>766.67</v>
      </c>
      <c r="E52" s="5">
        <v>3233</v>
      </c>
      <c r="F52" s="5" t="s">
        <v>20</v>
      </c>
    </row>
    <row r="53" spans="1:6" s="5" customFormat="1" x14ac:dyDescent="0.25">
      <c r="A53" s="5" t="s">
        <v>21</v>
      </c>
      <c r="B53" s="6"/>
      <c r="C53" s="6"/>
      <c r="D53" s="7">
        <f>766.67</f>
        <v>766.67</v>
      </c>
    </row>
    <row r="54" spans="1:6" s="5" customFormat="1" x14ac:dyDescent="0.25">
      <c r="A54" s="5" t="s">
        <v>51</v>
      </c>
      <c r="B54" s="6">
        <v>52508873833</v>
      </c>
      <c r="C54" s="6" t="s">
        <v>44</v>
      </c>
      <c r="D54" s="7">
        <f>77.4+11+11</f>
        <v>99.4</v>
      </c>
      <c r="E54" s="5">
        <v>3431</v>
      </c>
      <c r="F54" s="5" t="s">
        <v>52</v>
      </c>
    </row>
    <row r="55" spans="1:6" s="5" customFormat="1" x14ac:dyDescent="0.25">
      <c r="A55" s="5" t="s">
        <v>21</v>
      </c>
      <c r="B55" s="6"/>
      <c r="C55" s="6"/>
      <c r="D55" s="7">
        <f>77.4+11+11</f>
        <v>99.4</v>
      </c>
    </row>
    <row r="56" spans="1:6" s="5" customFormat="1" x14ac:dyDescent="0.25">
      <c r="A56" s="5" t="s">
        <v>53</v>
      </c>
      <c r="B56" s="8"/>
      <c r="C56" s="8"/>
      <c r="D56" s="7">
        <v>110341.8</v>
      </c>
      <c r="E56" s="5">
        <v>3111</v>
      </c>
      <c r="F56" s="5" t="s">
        <v>54</v>
      </c>
    </row>
    <row r="57" spans="1:6" s="5" customFormat="1" x14ac:dyDescent="0.25">
      <c r="B57" s="8"/>
      <c r="C57" s="8"/>
      <c r="D57" s="7">
        <f>17731.88</f>
        <v>17731.88</v>
      </c>
      <c r="E57" s="5">
        <v>3132</v>
      </c>
      <c r="F57" s="5" t="s">
        <v>55</v>
      </c>
    </row>
    <row r="58" spans="1:6" s="5" customFormat="1" x14ac:dyDescent="0.25">
      <c r="B58" s="8"/>
      <c r="C58" s="8"/>
      <c r="D58" s="7">
        <v>3764.37</v>
      </c>
      <c r="E58" s="5">
        <v>3212</v>
      </c>
      <c r="F58" s="5" t="s">
        <v>56</v>
      </c>
    </row>
    <row r="59" spans="1:6" s="5" customFormat="1" x14ac:dyDescent="0.25">
      <c r="B59" s="8"/>
      <c r="C59" s="8"/>
      <c r="D59" s="7">
        <f>1050</f>
        <v>1050</v>
      </c>
      <c r="E59" s="5">
        <v>3213</v>
      </c>
      <c r="F59" s="5" t="s">
        <v>33</v>
      </c>
    </row>
    <row r="60" spans="1:6" x14ac:dyDescent="0.25">
      <c r="A60" s="5" t="s">
        <v>21</v>
      </c>
      <c r="B60" s="8"/>
      <c r="C60" s="8"/>
      <c r="D60" s="7">
        <f>SUM(D56:D59)</f>
        <v>132888.05000000002</v>
      </c>
      <c r="E60" s="5"/>
      <c r="F60" s="5"/>
    </row>
    <row r="61" spans="1:6" x14ac:dyDescent="0.25">
      <c r="A61" s="5"/>
      <c r="B61" s="5"/>
      <c r="C61" s="5"/>
      <c r="D61" s="7"/>
      <c r="E61" s="5"/>
      <c r="F61" s="5"/>
    </row>
    <row r="62" spans="1:6" x14ac:dyDescent="0.25">
      <c r="A62" s="5" t="s">
        <v>57</v>
      </c>
      <c r="B62" s="5"/>
      <c r="C62" s="5"/>
      <c r="D62" s="7">
        <f>D11+D13+D15+D17+D19+D21+D23+D25+D27+D29+D31+D33+D35+D37+D39+D41+D43+D45+D47+D49+D51+D53+D55+D60</f>
        <v>141581.70000000001</v>
      </c>
      <c r="E62" s="5"/>
      <c r="F62" s="5"/>
    </row>
    <row r="63" spans="1:6" x14ac:dyDescent="0.25">
      <c r="A63" s="5"/>
      <c r="B63" s="5"/>
      <c r="C63" s="5"/>
      <c r="D63" s="9"/>
      <c r="E63" s="5"/>
      <c r="F63" s="5"/>
    </row>
    <row r="64" spans="1:6" x14ac:dyDescent="0.25">
      <c r="A64" s="5"/>
      <c r="B64" s="5"/>
      <c r="C64" s="5"/>
      <c r="D64" s="9"/>
      <c r="E64" s="5"/>
      <c r="F64" s="5"/>
    </row>
    <row r="65" spans="4:4" x14ac:dyDescent="0.25">
      <c r="D65" s="10"/>
    </row>
    <row r="66" spans="4:4" x14ac:dyDescent="0.25">
      <c r="D66" s="10"/>
    </row>
    <row r="67" spans="4:4" x14ac:dyDescent="0.25">
      <c r="D67" s="10"/>
    </row>
    <row r="68" spans="4:4" x14ac:dyDescent="0.25">
      <c r="D68" s="10"/>
    </row>
    <row r="69" spans="4:4" x14ac:dyDescent="0.25">
      <c r="D69" s="10"/>
    </row>
    <row r="70" spans="4:4" x14ac:dyDescent="0.25">
      <c r="D70" s="10"/>
    </row>
    <row r="75" spans="4:4" x14ac:dyDescent="0.25">
      <c r="D75" s="10"/>
    </row>
    <row r="76" spans="4:4" x14ac:dyDescent="0.25">
      <c r="D76" s="10"/>
    </row>
    <row r="80" spans="4:4" x14ac:dyDescent="0.25">
      <c r="D80" s="10"/>
    </row>
    <row r="81" spans="4:4" x14ac:dyDescent="0.25">
      <c r="D81" s="10"/>
    </row>
    <row r="82" spans="4:4" x14ac:dyDescent="0.25">
      <c r="D82" s="10"/>
    </row>
    <row r="83" spans="4:4" x14ac:dyDescent="0.25">
      <c r="D83" s="10"/>
    </row>
    <row r="86" spans="4:4" x14ac:dyDescent="0.25">
      <c r="D86" s="10"/>
    </row>
    <row r="88" spans="4:4" x14ac:dyDescent="0.25">
      <c r="D88" s="10"/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2026-06-12T08:25:19Z</dcterms:created>
  <dcterms:modified xsi:type="dcterms:W3CDTF">2026-09-28T12:30:01Z</dcterms:modified>
</cp:coreProperties>
</file>