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5E1BDDD8-3820-47F4-80C9-F220CCF07D79}" xr6:coauthVersionLast="37" xr6:coauthVersionMax="37" xr10:uidLastSave="{00000000-0000-0000-0000-000000000000}"/>
  <bookViews>
    <workbookView xWindow="0" yWindow="0" windowWidth="21570" windowHeight="7980" xr2:uid="{43ECDAA0-BE06-4BD7-A8CD-7BADCCCE0EEA}"/>
  </bookViews>
  <sheets>
    <sheet name="List1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2" l="1"/>
  <c r="D49" i="2"/>
  <c r="D48" i="2"/>
  <c r="D47" i="2"/>
  <c r="D46" i="2"/>
  <c r="D25" i="2"/>
  <c r="D24" i="2"/>
  <c r="D10" i="2"/>
  <c r="D11" i="2"/>
  <c r="D67" i="2"/>
  <c r="D68" i="2"/>
  <c r="D66" i="2"/>
  <c r="D63" i="2"/>
  <c r="D65" i="2"/>
  <c r="D62" i="2"/>
  <c r="D69" i="2" s="1"/>
  <c r="D71" i="2" s="1"/>
  <c r="D60" i="2"/>
  <c r="D59" i="2"/>
  <c r="D58" i="2"/>
  <c r="D64" i="2"/>
</calcChain>
</file>

<file path=xl/sharedStrings.xml><?xml version="1.0" encoding="utf-8"?>
<sst xmlns="http://schemas.openxmlformats.org/spreadsheetml/2006/main" count="136" uniqueCount="78">
  <si>
    <t>Naziv isplatitelja:</t>
  </si>
  <si>
    <t>Isplate sredstava</t>
  </si>
  <si>
    <t>Za razdoblje:</t>
  </si>
  <si>
    <t>Stupac1</t>
  </si>
  <si>
    <t>Stupac2</t>
  </si>
  <si>
    <t>Stupac3</t>
  </si>
  <si>
    <t>Stupac32</t>
  </si>
  <si>
    <t>Stupac4</t>
  </si>
  <si>
    <t>Stupac5</t>
  </si>
  <si>
    <t>Naziv primatelja</t>
  </si>
  <si>
    <t>OIB primatelja</t>
  </si>
  <si>
    <t>Vrsta rashoda/izdatka</t>
  </si>
  <si>
    <t>Split</t>
  </si>
  <si>
    <t>Ostale nespomenute usluge</t>
  </si>
  <si>
    <t>Ukupno:</t>
  </si>
  <si>
    <t>Čistoća i zelenilo d.o.o.</t>
  </si>
  <si>
    <t>Knin</t>
  </si>
  <si>
    <t>Zagreb</t>
  </si>
  <si>
    <t>Uredski materijal i ostali materijalni rashodi</t>
  </si>
  <si>
    <t>ALCA ZAGREB d.o.o.</t>
  </si>
  <si>
    <t>Stručno usavršavanje zaposlenika</t>
  </si>
  <si>
    <t>Literatura (publikacije,časopisi,glasila,knjige)</t>
  </si>
  <si>
    <t>Financijska agencija</t>
  </si>
  <si>
    <t>Sitni inventar</t>
  </si>
  <si>
    <t>AKD d.o.o.</t>
  </si>
  <si>
    <t>Materijal i djelovi za tekuće i inv.održ. Postroj.i opreme</t>
  </si>
  <si>
    <t>FUEL TEHNICS D.O.O.</t>
  </si>
  <si>
    <t>Solin</t>
  </si>
  <si>
    <t>Plin</t>
  </si>
  <si>
    <t>Oklaj</t>
  </si>
  <si>
    <t>Reprezentacija</t>
  </si>
  <si>
    <t>OTP banka d.d.</t>
  </si>
  <si>
    <t>Bankarske usluge i usluge platnog prometa</t>
  </si>
  <si>
    <t>GDPR</t>
  </si>
  <si>
    <t>Intelektualne i osobne usluge(UOD, ukupan trošak)</t>
  </si>
  <si>
    <t>Veleučilište Marko Marulić u Kninu</t>
  </si>
  <si>
    <t>Plaća za redovni rad</t>
  </si>
  <si>
    <t>Doprinosi za osnovno zdravstveno osiguranje</t>
  </si>
  <si>
    <t>Službena putovanja</t>
  </si>
  <si>
    <t>dm-drogerie markt d.o.o.</t>
  </si>
  <si>
    <t>CORONA-COPY d.o.o.</t>
  </si>
  <si>
    <t>Kaštel Sućurac</t>
  </si>
  <si>
    <t>Temporis savjetovanje d.o.o.</t>
  </si>
  <si>
    <t>LINKS d.o.o.</t>
  </si>
  <si>
    <t>Sveta Nedjelja</t>
  </si>
  <si>
    <t>E PLUS d.o.o.</t>
  </si>
  <si>
    <t>Gornji Stupnik</t>
  </si>
  <si>
    <t>Konica Minolta Hrvatska - poslovna rješenja, d.o.o.</t>
  </si>
  <si>
    <t>HRVATSKA RADIOTELEVIZIJA</t>
  </si>
  <si>
    <t>Usluge promidžbe i informiranja</t>
  </si>
  <si>
    <t>Uredska oprema i namještaj</t>
  </si>
  <si>
    <t>Wimax d.o.o.</t>
  </si>
  <si>
    <t>Sesvete</t>
  </si>
  <si>
    <t>HRVATSKA ZAJEDNICA RAČUNOVOĐA I FINANCIJSKIH DJELATNIKA</t>
  </si>
  <si>
    <t>OPG PROMINKA</t>
  </si>
  <si>
    <t>GONG d.o.o.</t>
  </si>
  <si>
    <t>Dugopolje</t>
  </si>
  <si>
    <t>Oprema pod tlakom d.o.o.</t>
  </si>
  <si>
    <t>07435417708</t>
  </si>
  <si>
    <t>Naknada za prijevoz na posao i s posla</t>
  </si>
  <si>
    <t>UNJSVU</t>
  </si>
  <si>
    <t>Grad Knin</t>
  </si>
  <si>
    <t>Komunalne uslige</t>
  </si>
  <si>
    <t>Naknada za rad predstavničkih i izvršnih tijela</t>
  </si>
  <si>
    <t>Pristojbe i naknade</t>
  </si>
  <si>
    <t>Iznos rashoda/izdatka</t>
  </si>
  <si>
    <t>2026.</t>
  </si>
  <si>
    <t>Oznaka</t>
  </si>
  <si>
    <t>Sjedište/Prebivalište primatelja</t>
  </si>
  <si>
    <t>ISEKI FOOD ASSOCIATION</t>
  </si>
  <si>
    <t>Beč</t>
  </si>
  <si>
    <t>Članarine i norme</t>
  </si>
  <si>
    <t>ShipCon Formacion SL</t>
  </si>
  <si>
    <t>Barcelona</t>
  </si>
  <si>
    <t>Pregled trošenja sredstava proračunskih korisnika</t>
  </si>
  <si>
    <t>Veleučilište "Marko Marulić" u Kninu</t>
  </si>
  <si>
    <t>SVEUKUPNO:</t>
  </si>
  <si>
    <t>Siječanj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</si>
</sst>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0" xfId="0" applyFill="1"/>
    <xf numFmtId="4" fontId="0" fillId="0" borderId="0" xfId="0" applyNumberFormat="1" applyFill="1"/>
    <xf numFmtId="4" fontId="0" fillId="0" borderId="0" xfId="0" applyNumberFormat="1"/>
    <xf numFmtId="0" fontId="0" fillId="0" borderId="0" xfId="0" applyFill="1" applyAlignment="1">
      <alignment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9DCCC3-B83E-4491-8DAB-17C0C662F372}" name="Tablica22" displayName="Tablica22" ref="A8:F98" totalsRowShown="0">
  <autoFilter ref="A8:F98" xr:uid="{86B28045-12AC-40D5-A1DA-02D824B15D25}"/>
  <tableColumns count="6">
    <tableColumn id="1" xr3:uid="{4B605F25-3DA4-4EF7-A4B5-F710DBF46C2E}" name="Stupac1"/>
    <tableColumn id="2" xr3:uid="{69EB4EF0-A59C-466D-B389-045C37FB046D}" name="Stupac2"/>
    <tableColumn id="3" xr3:uid="{10229DE2-5CAE-440B-92B6-A9CBA79259EB}" name="Stupac3"/>
    <tableColumn id="6" xr3:uid="{BC829B41-465A-4C28-A25E-6BCA2495EDE5}" name="Stupac32"/>
    <tableColumn id="4" xr3:uid="{DA5C77C1-BDB5-4CC8-8B01-D50A2CA232FD}" name="Stupac4"/>
    <tableColumn id="5" xr3:uid="{B8802DD9-A349-4F93-B462-97602B029B1F}" name="Stupac5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79779-AB43-4633-8781-66D3507CF822}">
  <dimension ref="A1:F97"/>
  <sheetViews>
    <sheetView tabSelected="1" zoomScaleNormal="100" workbookViewId="0">
      <selection activeCell="K60" sqref="K60"/>
    </sheetView>
  </sheetViews>
  <sheetFormatPr defaultRowHeight="15" x14ac:dyDescent="0.25"/>
  <cols>
    <col min="1" max="1" width="40.28515625" customWidth="1"/>
    <col min="2" max="2" width="19.85546875" customWidth="1"/>
    <col min="3" max="3" width="29.85546875" bestFit="1" customWidth="1"/>
    <col min="4" max="4" width="20.42578125" bestFit="1" customWidth="1"/>
    <col min="5" max="5" width="11.7109375" customWidth="1"/>
    <col min="6" max="6" width="49.42578125" customWidth="1"/>
  </cols>
  <sheetData>
    <row r="1" spans="1:6" x14ac:dyDescent="0.25">
      <c r="A1" s="1" t="s">
        <v>0</v>
      </c>
      <c r="B1" s="1" t="s">
        <v>75</v>
      </c>
    </row>
    <row r="3" spans="1:6" ht="15.75" x14ac:dyDescent="0.25">
      <c r="A3" s="11" t="s">
        <v>74</v>
      </c>
    </row>
    <row r="5" spans="1:6" x14ac:dyDescent="0.25">
      <c r="A5" t="s">
        <v>1</v>
      </c>
      <c r="B5" t="s">
        <v>2</v>
      </c>
      <c r="C5" t="s">
        <v>77</v>
      </c>
      <c r="E5" t="s">
        <v>66</v>
      </c>
    </row>
    <row r="7" spans="1:6" ht="12" customHeight="1" x14ac:dyDescent="0.25"/>
    <row r="8" spans="1:6" ht="1.5" hidden="1" customHeight="1" x14ac:dyDescent="0.25">
      <c r="A8" t="s">
        <v>3</v>
      </c>
      <c r="B8" t="s">
        <v>4</v>
      </c>
      <c r="C8" t="s">
        <v>5</v>
      </c>
      <c r="D8" t="s">
        <v>6</v>
      </c>
      <c r="E8" t="s">
        <v>7</v>
      </c>
      <c r="F8" t="s">
        <v>8</v>
      </c>
    </row>
    <row r="9" spans="1:6" x14ac:dyDescent="0.25">
      <c r="A9" t="s">
        <v>9</v>
      </c>
      <c r="B9" s="7" t="s">
        <v>10</v>
      </c>
      <c r="C9" s="7" t="s">
        <v>68</v>
      </c>
      <c r="D9" s="10" t="s">
        <v>65</v>
      </c>
      <c r="E9" s="10" t="s">
        <v>67</v>
      </c>
      <c r="F9" t="s">
        <v>11</v>
      </c>
    </row>
    <row r="10" spans="1:6" s="3" customFormat="1" x14ac:dyDescent="0.25">
      <c r="A10" s="3" t="s">
        <v>19</v>
      </c>
      <c r="B10" s="8">
        <v>58353015102</v>
      </c>
      <c r="C10" s="8" t="s">
        <v>17</v>
      </c>
      <c r="D10" s="4">
        <f>76.38+112.5</f>
        <v>188.88</v>
      </c>
      <c r="E10" s="3">
        <v>3221</v>
      </c>
      <c r="F10" s="3" t="s">
        <v>18</v>
      </c>
    </row>
    <row r="11" spans="1:6" s="3" customFormat="1" x14ac:dyDescent="0.25">
      <c r="A11" s="3" t="s">
        <v>14</v>
      </c>
      <c r="B11" s="8"/>
      <c r="C11" s="8"/>
      <c r="D11" s="4">
        <f>76.38+112.5</f>
        <v>188.88</v>
      </c>
    </row>
    <row r="12" spans="1:6" s="3" customFormat="1" x14ac:dyDescent="0.25">
      <c r="A12" s="3" t="s">
        <v>51</v>
      </c>
      <c r="B12" s="8">
        <v>16104453156</v>
      </c>
      <c r="C12" s="8" t="s">
        <v>52</v>
      </c>
      <c r="D12" s="4">
        <v>1392.94</v>
      </c>
      <c r="E12" s="3">
        <v>3225</v>
      </c>
      <c r="F12" s="3" t="s">
        <v>23</v>
      </c>
    </row>
    <row r="13" spans="1:6" s="3" customFormat="1" x14ac:dyDescent="0.25">
      <c r="A13" s="3" t="s">
        <v>14</v>
      </c>
      <c r="B13" s="8"/>
      <c r="C13" s="8"/>
      <c r="D13" s="4">
        <v>1392.94</v>
      </c>
    </row>
    <row r="14" spans="1:6" s="3" customFormat="1" x14ac:dyDescent="0.25">
      <c r="A14" s="3" t="s">
        <v>24</v>
      </c>
      <c r="B14" s="8">
        <v>58843087891</v>
      </c>
      <c r="C14" s="8" t="s">
        <v>17</v>
      </c>
      <c r="D14" s="4">
        <v>11.7</v>
      </c>
      <c r="E14" s="3">
        <v>3239</v>
      </c>
      <c r="F14" s="3" t="s">
        <v>13</v>
      </c>
    </row>
    <row r="15" spans="1:6" s="3" customFormat="1" x14ac:dyDescent="0.25">
      <c r="A15" s="6" t="s">
        <v>14</v>
      </c>
      <c r="B15" s="8"/>
      <c r="C15" s="8"/>
      <c r="D15" s="4">
        <v>11.7</v>
      </c>
    </row>
    <row r="16" spans="1:6" s="3" customFormat="1" x14ac:dyDescent="0.25">
      <c r="A16" s="6" t="s">
        <v>39</v>
      </c>
      <c r="B16" s="8">
        <v>94124811986</v>
      </c>
      <c r="C16" s="8" t="s">
        <v>16</v>
      </c>
      <c r="D16" s="4">
        <v>36.6</v>
      </c>
      <c r="E16" s="3">
        <v>3221</v>
      </c>
      <c r="F16" s="3" t="s">
        <v>18</v>
      </c>
    </row>
    <row r="17" spans="1:6" s="3" customFormat="1" x14ac:dyDescent="0.25">
      <c r="A17" s="6" t="s">
        <v>14</v>
      </c>
      <c r="B17" s="8"/>
      <c r="C17" s="8"/>
      <c r="D17" s="4">
        <v>36.6</v>
      </c>
    </row>
    <row r="18" spans="1:6" s="3" customFormat="1" x14ac:dyDescent="0.25">
      <c r="A18" s="6" t="s">
        <v>40</v>
      </c>
      <c r="B18" s="8">
        <v>23495584640</v>
      </c>
      <c r="C18" s="8" t="s">
        <v>41</v>
      </c>
      <c r="D18" s="4">
        <v>238.5</v>
      </c>
      <c r="E18" s="3">
        <v>3221</v>
      </c>
      <c r="F18" s="3" t="s">
        <v>18</v>
      </c>
    </row>
    <row r="19" spans="1:6" s="3" customFormat="1" x14ac:dyDescent="0.25">
      <c r="A19" s="6" t="s">
        <v>14</v>
      </c>
      <c r="B19" s="8"/>
      <c r="C19" s="8"/>
      <c r="D19" s="4">
        <v>238.5</v>
      </c>
    </row>
    <row r="20" spans="1:6" s="3" customFormat="1" x14ac:dyDescent="0.25">
      <c r="A20" s="6" t="s">
        <v>42</v>
      </c>
      <c r="B20" s="8">
        <v>80885983918</v>
      </c>
      <c r="C20" s="8" t="s">
        <v>17</v>
      </c>
      <c r="D20" s="4">
        <v>200.2</v>
      </c>
      <c r="E20" s="3">
        <v>3213</v>
      </c>
      <c r="F20" s="3" t="s">
        <v>20</v>
      </c>
    </row>
    <row r="21" spans="1:6" s="3" customFormat="1" x14ac:dyDescent="0.25">
      <c r="A21" s="6" t="s">
        <v>14</v>
      </c>
      <c r="B21" s="8"/>
      <c r="C21" s="8"/>
      <c r="D21" s="4">
        <v>200.2</v>
      </c>
    </row>
    <row r="22" spans="1:6" s="3" customFormat="1" x14ac:dyDescent="0.25">
      <c r="A22" s="6" t="s">
        <v>43</v>
      </c>
      <c r="B22" s="8">
        <v>32614011568</v>
      </c>
      <c r="C22" s="8" t="s">
        <v>44</v>
      </c>
      <c r="D22" s="4">
        <v>40.18</v>
      </c>
      <c r="E22" s="3">
        <v>3225</v>
      </c>
      <c r="F22" s="3" t="s">
        <v>23</v>
      </c>
    </row>
    <row r="23" spans="1:6" s="3" customFormat="1" x14ac:dyDescent="0.25">
      <c r="A23" s="6" t="s">
        <v>14</v>
      </c>
      <c r="B23" s="8"/>
      <c r="C23" s="8"/>
      <c r="D23" s="4">
        <v>40.18</v>
      </c>
    </row>
    <row r="24" spans="1:6" s="3" customFormat="1" x14ac:dyDescent="0.25">
      <c r="A24" s="6" t="s">
        <v>43</v>
      </c>
      <c r="B24" s="8">
        <v>32614011568</v>
      </c>
      <c r="C24" s="8" t="s">
        <v>44</v>
      </c>
      <c r="D24" s="4">
        <f>285.19+285.19+285.19</f>
        <v>855.56999999999994</v>
      </c>
      <c r="E24" s="3">
        <v>4221</v>
      </c>
      <c r="F24" s="3" t="s">
        <v>50</v>
      </c>
    </row>
    <row r="25" spans="1:6" s="3" customFormat="1" x14ac:dyDescent="0.25">
      <c r="A25" s="6" t="s">
        <v>14</v>
      </c>
      <c r="B25" s="8"/>
      <c r="C25" s="8"/>
      <c r="D25" s="4">
        <f>285.19+285.19+285.19</f>
        <v>855.56999999999994</v>
      </c>
    </row>
    <row r="26" spans="1:6" s="3" customFormat="1" x14ac:dyDescent="0.25">
      <c r="A26" s="6" t="s">
        <v>43</v>
      </c>
      <c r="B26" s="8">
        <v>32614011568</v>
      </c>
      <c r="C26" s="8" t="s">
        <v>44</v>
      </c>
      <c r="D26" s="4">
        <v>341.97</v>
      </c>
      <c r="E26" s="3">
        <v>3221</v>
      </c>
      <c r="F26" s="3" t="s">
        <v>18</v>
      </c>
    </row>
    <row r="27" spans="1:6" s="3" customFormat="1" x14ac:dyDescent="0.25">
      <c r="A27" s="6" t="s">
        <v>14</v>
      </c>
      <c r="B27" s="8"/>
      <c r="C27" s="8"/>
      <c r="D27" s="4">
        <v>341.97</v>
      </c>
    </row>
    <row r="28" spans="1:6" s="3" customFormat="1" x14ac:dyDescent="0.25">
      <c r="A28" s="6" t="s">
        <v>45</v>
      </c>
      <c r="B28" s="8">
        <v>93923226222</v>
      </c>
      <c r="C28" s="8" t="s">
        <v>46</v>
      </c>
      <c r="D28" s="4">
        <v>543.16</v>
      </c>
      <c r="E28" s="3">
        <v>3225</v>
      </c>
      <c r="F28" s="3" t="s">
        <v>23</v>
      </c>
    </row>
    <row r="29" spans="1:6" s="3" customFormat="1" x14ac:dyDescent="0.25">
      <c r="A29" s="6" t="s">
        <v>14</v>
      </c>
      <c r="B29" s="8"/>
      <c r="C29" s="8"/>
      <c r="D29" s="4">
        <v>543.16</v>
      </c>
    </row>
    <row r="30" spans="1:6" s="3" customFormat="1" ht="30" x14ac:dyDescent="0.25">
      <c r="A30" s="6" t="s">
        <v>47</v>
      </c>
      <c r="B30" s="8">
        <v>31697259786</v>
      </c>
      <c r="C30" s="8" t="s">
        <v>17</v>
      </c>
      <c r="D30" s="4">
        <v>46.38</v>
      </c>
      <c r="E30" s="3">
        <v>3221</v>
      </c>
      <c r="F30" s="3" t="s">
        <v>21</v>
      </c>
    </row>
    <row r="31" spans="1:6" s="3" customFormat="1" x14ac:dyDescent="0.25">
      <c r="A31" s="6" t="s">
        <v>14</v>
      </c>
      <c r="B31" s="8"/>
      <c r="C31" s="8"/>
      <c r="D31" s="4">
        <v>46.38</v>
      </c>
    </row>
    <row r="32" spans="1:6" s="3" customFormat="1" x14ac:dyDescent="0.25">
      <c r="A32" s="6" t="s">
        <v>48</v>
      </c>
      <c r="B32" s="8">
        <v>68419124305</v>
      </c>
      <c r="C32" s="8" t="s">
        <v>17</v>
      </c>
      <c r="D32" s="4">
        <v>31.86</v>
      </c>
      <c r="E32" s="3">
        <v>3233</v>
      </c>
      <c r="F32" s="3" t="s">
        <v>49</v>
      </c>
    </row>
    <row r="33" spans="1:6" s="3" customFormat="1" x14ac:dyDescent="0.25">
      <c r="A33" s="6" t="s">
        <v>14</v>
      </c>
      <c r="B33" s="8"/>
      <c r="C33" s="8"/>
      <c r="D33" s="4">
        <v>31.86</v>
      </c>
    </row>
    <row r="34" spans="1:6" s="3" customFormat="1" ht="30" x14ac:dyDescent="0.25">
      <c r="A34" s="6" t="s">
        <v>53</v>
      </c>
      <c r="B34" s="8">
        <v>75508100288</v>
      </c>
      <c r="C34" s="8" t="s">
        <v>17</v>
      </c>
      <c r="D34" s="4">
        <v>100</v>
      </c>
      <c r="E34" s="3">
        <v>3213</v>
      </c>
      <c r="F34" s="3" t="s">
        <v>20</v>
      </c>
    </row>
    <row r="35" spans="1:6" s="3" customFormat="1" x14ac:dyDescent="0.25">
      <c r="A35" s="6" t="s">
        <v>14</v>
      </c>
      <c r="B35" s="8"/>
      <c r="C35" s="8"/>
      <c r="D35" s="4">
        <v>100</v>
      </c>
    </row>
    <row r="36" spans="1:6" s="3" customFormat="1" x14ac:dyDescent="0.25">
      <c r="A36" s="6" t="s">
        <v>54</v>
      </c>
      <c r="B36" s="8" t="s">
        <v>33</v>
      </c>
      <c r="C36" s="8" t="s">
        <v>29</v>
      </c>
      <c r="D36" s="4">
        <v>135</v>
      </c>
      <c r="E36" s="3">
        <v>3293</v>
      </c>
      <c r="F36" s="3" t="s">
        <v>30</v>
      </c>
    </row>
    <row r="37" spans="1:6" s="3" customFormat="1" x14ac:dyDescent="0.25">
      <c r="A37" s="6" t="s">
        <v>14</v>
      </c>
      <c r="B37" s="8"/>
      <c r="C37" s="8"/>
      <c r="D37" s="4">
        <v>135</v>
      </c>
    </row>
    <row r="38" spans="1:6" s="3" customFormat="1" x14ac:dyDescent="0.25">
      <c r="A38" s="6" t="s">
        <v>55</v>
      </c>
      <c r="B38" s="8">
        <v>18355213384</v>
      </c>
      <c r="C38" s="8" t="s">
        <v>56</v>
      </c>
      <c r="D38" s="4">
        <v>5.85</v>
      </c>
      <c r="E38" s="3">
        <v>3293</v>
      </c>
      <c r="F38" s="3" t="s">
        <v>30</v>
      </c>
    </row>
    <row r="39" spans="1:6" s="3" customFormat="1" x14ac:dyDescent="0.25">
      <c r="A39" s="6" t="s">
        <v>14</v>
      </c>
      <c r="B39" s="8"/>
      <c r="C39" s="8"/>
      <c r="D39" s="4">
        <v>5.85</v>
      </c>
    </row>
    <row r="40" spans="1:6" s="3" customFormat="1" x14ac:dyDescent="0.25">
      <c r="A40" s="6" t="s">
        <v>57</v>
      </c>
      <c r="B40" s="9" t="s">
        <v>58</v>
      </c>
      <c r="C40" s="8" t="s">
        <v>17</v>
      </c>
      <c r="D40" s="4">
        <v>429.98</v>
      </c>
      <c r="E40" s="3">
        <v>3224</v>
      </c>
      <c r="F40" s="3" t="s">
        <v>25</v>
      </c>
    </row>
    <row r="41" spans="1:6" s="3" customFormat="1" x14ac:dyDescent="0.25">
      <c r="A41" s="6" t="s">
        <v>14</v>
      </c>
      <c r="B41" s="8"/>
      <c r="C41" s="8"/>
      <c r="D41" s="4">
        <v>429.98</v>
      </c>
    </row>
    <row r="42" spans="1:6" s="3" customFormat="1" x14ac:dyDescent="0.25">
      <c r="A42" s="6" t="s">
        <v>60</v>
      </c>
      <c r="B42" s="8">
        <v>97054275771</v>
      </c>
      <c r="C42" s="8" t="s">
        <v>17</v>
      </c>
      <c r="D42" s="4">
        <v>20</v>
      </c>
      <c r="E42" s="3">
        <v>3294</v>
      </c>
      <c r="F42" s="3" t="s">
        <v>71</v>
      </c>
    </row>
    <row r="43" spans="1:6" s="3" customFormat="1" x14ac:dyDescent="0.25">
      <c r="A43" s="6" t="s">
        <v>14</v>
      </c>
      <c r="B43" s="8"/>
      <c r="C43" s="8"/>
      <c r="D43" s="4">
        <v>20</v>
      </c>
    </row>
    <row r="44" spans="1:6" s="3" customFormat="1" x14ac:dyDescent="0.25">
      <c r="A44" s="6" t="s">
        <v>22</v>
      </c>
      <c r="B44" s="8">
        <v>85831130368</v>
      </c>
      <c r="C44" s="8" t="s">
        <v>17</v>
      </c>
      <c r="D44" s="4">
        <v>49.78</v>
      </c>
      <c r="E44" s="3">
        <v>3221</v>
      </c>
      <c r="F44" s="3" t="s">
        <v>18</v>
      </c>
    </row>
    <row r="45" spans="1:6" s="3" customFormat="1" x14ac:dyDescent="0.25">
      <c r="A45" s="6" t="s">
        <v>14</v>
      </c>
      <c r="B45" s="8"/>
      <c r="C45" s="8"/>
      <c r="D45" s="4">
        <v>49.78</v>
      </c>
    </row>
    <row r="46" spans="1:6" s="3" customFormat="1" x14ac:dyDescent="0.25">
      <c r="A46" s="3" t="s">
        <v>22</v>
      </c>
      <c r="B46" s="8">
        <v>85831130368</v>
      </c>
      <c r="C46" s="8" t="s">
        <v>17</v>
      </c>
      <c r="D46" s="4">
        <f>8.3+2.41</f>
        <v>10.71</v>
      </c>
      <c r="E46" s="3">
        <v>3239</v>
      </c>
      <c r="F46" s="3" t="s">
        <v>13</v>
      </c>
    </row>
    <row r="47" spans="1:6" s="3" customFormat="1" x14ac:dyDescent="0.25">
      <c r="A47" s="3" t="s">
        <v>14</v>
      </c>
      <c r="B47" s="8"/>
      <c r="C47" s="8"/>
      <c r="D47" s="4">
        <f>8.3+2.41</f>
        <v>10.71</v>
      </c>
    </row>
    <row r="48" spans="1:6" s="3" customFormat="1" x14ac:dyDescent="0.25">
      <c r="A48" s="6" t="s">
        <v>15</v>
      </c>
      <c r="B48" s="8">
        <v>46163832762</v>
      </c>
      <c r="C48" s="8" t="s">
        <v>16</v>
      </c>
      <c r="D48" s="4">
        <f>57.96+179.01</f>
        <v>236.97</v>
      </c>
      <c r="E48" s="3">
        <v>3234</v>
      </c>
      <c r="F48" s="3" t="s">
        <v>62</v>
      </c>
    </row>
    <row r="49" spans="1:6" s="3" customFormat="1" x14ac:dyDescent="0.25">
      <c r="A49" s="6" t="s">
        <v>14</v>
      </c>
      <c r="B49" s="8"/>
      <c r="C49" s="8"/>
      <c r="D49" s="4">
        <f>57.96+179.01</f>
        <v>236.97</v>
      </c>
    </row>
    <row r="50" spans="1:6" s="3" customFormat="1" x14ac:dyDescent="0.25">
      <c r="A50" s="3" t="s">
        <v>61</v>
      </c>
      <c r="B50" s="8">
        <v>981494061</v>
      </c>
      <c r="C50" s="8" t="s">
        <v>16</v>
      </c>
      <c r="D50" s="4">
        <v>105.94</v>
      </c>
      <c r="E50" s="3">
        <v>3234</v>
      </c>
      <c r="F50" s="3" t="s">
        <v>62</v>
      </c>
    </row>
    <row r="51" spans="1:6" s="3" customFormat="1" x14ac:dyDescent="0.25">
      <c r="A51" s="6" t="s">
        <v>14</v>
      </c>
      <c r="B51" s="8"/>
      <c r="C51" s="8"/>
      <c r="D51" s="4">
        <v>105.94</v>
      </c>
    </row>
    <row r="52" spans="1:6" s="3" customFormat="1" x14ac:dyDescent="0.25">
      <c r="A52" s="6" t="s">
        <v>69</v>
      </c>
      <c r="B52" s="8"/>
      <c r="C52" s="8" t="s">
        <v>70</v>
      </c>
      <c r="D52" s="4">
        <v>60</v>
      </c>
      <c r="E52" s="3">
        <v>3294</v>
      </c>
      <c r="F52" s="3" t="s">
        <v>71</v>
      </c>
    </row>
    <row r="53" spans="1:6" s="3" customFormat="1" x14ac:dyDescent="0.25">
      <c r="A53" s="6" t="s">
        <v>14</v>
      </c>
      <c r="B53" s="8"/>
      <c r="C53" s="8"/>
      <c r="D53" s="4">
        <v>60</v>
      </c>
    </row>
    <row r="54" spans="1:6" s="3" customFormat="1" x14ac:dyDescent="0.25">
      <c r="A54" s="6" t="s">
        <v>72</v>
      </c>
      <c r="B54" s="8"/>
      <c r="C54" s="8" t="s">
        <v>73</v>
      </c>
      <c r="D54" s="4">
        <v>425</v>
      </c>
      <c r="E54" s="3">
        <v>3213</v>
      </c>
      <c r="F54" s="3" t="s">
        <v>20</v>
      </c>
    </row>
    <row r="55" spans="1:6" s="3" customFormat="1" x14ac:dyDescent="0.25">
      <c r="A55" s="6" t="s">
        <v>14</v>
      </c>
      <c r="B55" s="8"/>
      <c r="C55" s="8"/>
      <c r="D55" s="4">
        <v>425</v>
      </c>
    </row>
    <row r="56" spans="1:6" s="3" customFormat="1" x14ac:dyDescent="0.25">
      <c r="A56" s="3" t="s">
        <v>26</v>
      </c>
      <c r="B56" s="8">
        <v>17158435371</v>
      </c>
      <c r="C56" s="8" t="s">
        <v>27</v>
      </c>
      <c r="D56" s="4">
        <v>3438.73</v>
      </c>
      <c r="E56" s="3">
        <v>3223</v>
      </c>
      <c r="F56" s="3" t="s">
        <v>28</v>
      </c>
    </row>
    <row r="57" spans="1:6" s="3" customFormat="1" x14ac:dyDescent="0.25">
      <c r="A57" s="3" t="s">
        <v>14</v>
      </c>
      <c r="B57" s="8"/>
      <c r="C57" s="8"/>
      <c r="D57" s="4">
        <v>3438.73</v>
      </c>
    </row>
    <row r="58" spans="1:6" s="3" customFormat="1" x14ac:dyDescent="0.25">
      <c r="A58" s="3" t="s">
        <v>31</v>
      </c>
      <c r="B58" s="8">
        <v>52508873833</v>
      </c>
      <c r="C58" s="8" t="s">
        <v>12</v>
      </c>
      <c r="D58" s="4">
        <f>69.93+8</f>
        <v>77.930000000000007</v>
      </c>
      <c r="E58" s="3">
        <v>3431</v>
      </c>
      <c r="F58" s="6" t="s">
        <v>32</v>
      </c>
    </row>
    <row r="59" spans="1:6" s="3" customFormat="1" x14ac:dyDescent="0.25">
      <c r="A59" s="3" t="s">
        <v>14</v>
      </c>
      <c r="B59" s="8"/>
      <c r="C59" s="8"/>
      <c r="D59" s="4">
        <f>69.93+8</f>
        <v>77.930000000000007</v>
      </c>
    </row>
    <row r="60" spans="1:6" s="3" customFormat="1" x14ac:dyDescent="0.25">
      <c r="A60" s="3" t="s">
        <v>33</v>
      </c>
      <c r="B60" s="8" t="s">
        <v>33</v>
      </c>
      <c r="C60" s="8" t="s">
        <v>33</v>
      </c>
      <c r="D60" s="4">
        <f>323.27+219.47</f>
        <v>542.74</v>
      </c>
      <c r="E60" s="3">
        <v>3237</v>
      </c>
      <c r="F60" s="3" t="s">
        <v>34</v>
      </c>
    </row>
    <row r="61" spans="1:6" s="3" customFormat="1" x14ac:dyDescent="0.25">
      <c r="A61" s="3" t="s">
        <v>14</v>
      </c>
      <c r="B61" s="8"/>
      <c r="C61" s="8"/>
      <c r="D61" s="4">
        <f>323.27+219.47</f>
        <v>542.74</v>
      </c>
    </row>
    <row r="62" spans="1:6" s="3" customFormat="1" x14ac:dyDescent="0.25">
      <c r="A62" s="3" t="s">
        <v>35</v>
      </c>
      <c r="B62" s="8"/>
      <c r="C62" s="8"/>
      <c r="D62" s="4">
        <f>530.19+109765.35</f>
        <v>110295.54000000001</v>
      </c>
      <c r="E62" s="3">
        <v>3111</v>
      </c>
      <c r="F62" s="3" t="s">
        <v>36</v>
      </c>
    </row>
    <row r="63" spans="1:6" s="3" customFormat="1" x14ac:dyDescent="0.25">
      <c r="B63" s="8"/>
      <c r="C63" s="8"/>
      <c r="D63" s="4">
        <f>87.42+18111.29</f>
        <v>18198.71</v>
      </c>
      <c r="E63" s="3">
        <v>3132</v>
      </c>
      <c r="F63" s="3" t="s">
        <v>37</v>
      </c>
    </row>
    <row r="64" spans="1:6" s="3" customFormat="1" x14ac:dyDescent="0.25">
      <c r="B64" s="8"/>
      <c r="C64" s="8"/>
      <c r="D64" s="4">
        <f>60</f>
        <v>60</v>
      </c>
      <c r="E64" s="3">
        <v>3211</v>
      </c>
      <c r="F64" s="3" t="s">
        <v>38</v>
      </c>
    </row>
    <row r="65" spans="1:6" s="3" customFormat="1" x14ac:dyDescent="0.25">
      <c r="B65" s="8"/>
      <c r="C65" s="8"/>
      <c r="D65" s="4">
        <f>36.48+3002.49</f>
        <v>3038.97</v>
      </c>
      <c r="E65" s="3">
        <v>3212</v>
      </c>
      <c r="F65" s="3" t="s">
        <v>59</v>
      </c>
    </row>
    <row r="66" spans="1:6" s="3" customFormat="1" x14ac:dyDescent="0.25">
      <c r="B66" s="8"/>
      <c r="C66" s="8"/>
      <c r="D66" s="4">
        <f>1613.11</f>
        <v>1613.11</v>
      </c>
      <c r="E66" s="3">
        <v>3291</v>
      </c>
      <c r="F66" s="3" t="s">
        <v>63</v>
      </c>
    </row>
    <row r="67" spans="1:6" s="3" customFormat="1" x14ac:dyDescent="0.25">
      <c r="B67" s="8"/>
      <c r="C67" s="8"/>
      <c r="D67" s="4">
        <f>252.2+1008.8</f>
        <v>1261</v>
      </c>
      <c r="E67" s="3">
        <v>3213</v>
      </c>
      <c r="F67" s="3" t="s">
        <v>20</v>
      </c>
    </row>
    <row r="68" spans="1:6" s="3" customFormat="1" x14ac:dyDescent="0.25">
      <c r="B68" s="8"/>
      <c r="C68" s="8"/>
      <c r="D68" s="4">
        <f>194</f>
        <v>194</v>
      </c>
      <c r="E68" s="3">
        <v>3295</v>
      </c>
      <c r="F68" s="3" t="s">
        <v>64</v>
      </c>
    </row>
    <row r="69" spans="1:6" x14ac:dyDescent="0.25">
      <c r="A69" t="s">
        <v>14</v>
      </c>
      <c r="B69" s="7"/>
      <c r="C69" s="7"/>
      <c r="D69" s="5">
        <f>SUM(D62:D68)</f>
        <v>134661.32999999999</v>
      </c>
    </row>
    <row r="70" spans="1:6" x14ac:dyDescent="0.25">
      <c r="D70" s="2"/>
    </row>
    <row r="71" spans="1:6" x14ac:dyDescent="0.25">
      <c r="A71" t="s">
        <v>76</v>
      </c>
      <c r="D71" s="5">
        <f>D11+D13+D15+D17+D19+D21+D23+D25+D27+D29+D31+D33+D35+D37+D39+D41+D43+D45+D47+D49+D51+D53+D55+D57+D59+D61+D69</f>
        <v>144227.9</v>
      </c>
    </row>
    <row r="72" spans="1:6" x14ac:dyDescent="0.25">
      <c r="D72" s="2"/>
    </row>
    <row r="73" spans="1:6" x14ac:dyDescent="0.25">
      <c r="D73" s="2"/>
    </row>
    <row r="74" spans="1:6" x14ac:dyDescent="0.25">
      <c r="D74" s="2"/>
    </row>
    <row r="75" spans="1:6" x14ac:dyDescent="0.25">
      <c r="D75" s="2"/>
    </row>
    <row r="76" spans="1:6" x14ac:dyDescent="0.25">
      <c r="D76" s="2"/>
    </row>
    <row r="77" spans="1:6" x14ac:dyDescent="0.25">
      <c r="D77" s="2"/>
    </row>
    <row r="78" spans="1:6" x14ac:dyDescent="0.25">
      <c r="D78" s="2"/>
    </row>
    <row r="79" spans="1:6" x14ac:dyDescent="0.25">
      <c r="D79" s="2"/>
    </row>
    <row r="84" spans="4:4" x14ac:dyDescent="0.25">
      <c r="D84" s="2"/>
    </row>
    <row r="85" spans="4:4" x14ac:dyDescent="0.25">
      <c r="D85" s="2"/>
    </row>
    <row r="89" spans="4:4" x14ac:dyDescent="0.25">
      <c r="D89" s="2"/>
    </row>
    <row r="90" spans="4:4" x14ac:dyDescent="0.25">
      <c r="D90" s="2"/>
    </row>
    <row r="91" spans="4:4" x14ac:dyDescent="0.25">
      <c r="D91" s="2"/>
    </row>
    <row r="92" spans="4:4" x14ac:dyDescent="0.25">
      <c r="D92" s="2"/>
    </row>
    <row r="95" spans="4:4" x14ac:dyDescent="0.25">
      <c r="D95" s="2"/>
    </row>
    <row r="97" spans="4:4" x14ac:dyDescent="0.25">
      <c r="D97" s="2"/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2026-02-13T08:24:51Z</dcterms:created>
  <dcterms:modified xsi:type="dcterms:W3CDTF">2026-02-13T11:30:57Z</dcterms:modified>
</cp:coreProperties>
</file>