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228"/>
  </bookViews>
  <sheets>
    <sheet name="Lis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5" i="1" l="1"/>
  <c r="M63" i="1"/>
  <c r="K63" i="1"/>
  <c r="M37" i="1"/>
  <c r="K85" i="1" l="1"/>
  <c r="K37" i="1"/>
  <c r="J25" i="1" l="1"/>
  <c r="H61" i="1" l="1"/>
  <c r="I37" i="1"/>
  <c r="I23" i="1"/>
  <c r="I73" i="1" l="1"/>
  <c r="K23" i="1"/>
  <c r="E73" i="1"/>
  <c r="K73" i="1" l="1"/>
  <c r="M23" i="1"/>
  <c r="M73" i="1" s="1"/>
  <c r="D5" i="1"/>
  <c r="D6" i="1"/>
  <c r="D7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5" i="1"/>
  <c r="D56" i="1"/>
  <c r="D57" i="1"/>
  <c r="D59" i="1"/>
  <c r="D61" i="1"/>
  <c r="D63" i="1"/>
  <c r="D64" i="1"/>
  <c r="D65" i="1"/>
  <c r="D66" i="1"/>
  <c r="D68" i="1"/>
  <c r="D69" i="1"/>
  <c r="D73" i="1"/>
  <c r="D78" i="1"/>
  <c r="D79" i="1"/>
  <c r="D80" i="1"/>
  <c r="D82" i="1"/>
  <c r="D83" i="1"/>
  <c r="D84" i="1"/>
  <c r="D4" i="1"/>
  <c r="E85" i="1" l="1"/>
  <c r="C85" i="1" l="1"/>
  <c r="D85" i="1" s="1"/>
</calcChain>
</file>

<file path=xl/sharedStrings.xml><?xml version="1.0" encoding="utf-8"?>
<sst xmlns="http://schemas.openxmlformats.org/spreadsheetml/2006/main" count="79" uniqueCount="78">
  <si>
    <t>Dnevnice za službeni put u zemlji</t>
  </si>
  <si>
    <t>Dnevnice za službeni put u inozemstvu</t>
  </si>
  <si>
    <t>Naknade za službeni put u zemlji</t>
  </si>
  <si>
    <t>Naknade za službeni put u inozemstvu</t>
  </si>
  <si>
    <t>Ostali rashodi za službena putovanja</t>
  </si>
  <si>
    <t>Naknade za prijevoz na posao i sa posla</t>
  </si>
  <si>
    <t>Seminari, savjetovanja i simpoziji</t>
  </si>
  <si>
    <t>Tečajevi i stručni ispiti</t>
  </si>
  <si>
    <t>Uredski materijal</t>
  </si>
  <si>
    <t>Literatura</t>
  </si>
  <si>
    <t>Materijal i sredstva za čišćenje</t>
  </si>
  <si>
    <t>Službena i radna odjeća</t>
  </si>
  <si>
    <t>Ostali materijali za redovno poslovanje</t>
  </si>
  <si>
    <t xml:space="preserve">Pomoćni materijal </t>
  </si>
  <si>
    <t>Električna energija</t>
  </si>
  <si>
    <t>Plin</t>
  </si>
  <si>
    <t>Motorno gorivo</t>
  </si>
  <si>
    <t>Materijal i dijelovi za tekuće održavanje objekata</t>
  </si>
  <si>
    <t>Materijal i dijelovi za tekuće održavanje opreme</t>
  </si>
  <si>
    <t>Materijal i dijelovi za tekuće održavanje transportnih sredstava</t>
  </si>
  <si>
    <t>Sitni inventar</t>
  </si>
  <si>
    <t>Usluge telefona i sl.</t>
  </si>
  <si>
    <t>Poštarina</t>
  </si>
  <si>
    <t>Renta car i taxi</t>
  </si>
  <si>
    <t>Usluge tekućeg održavanje objekata</t>
  </si>
  <si>
    <t>Usluge tekućeg održavanje opreme</t>
  </si>
  <si>
    <t>Usluge tekućeg održavanje prijevoznih sredstava</t>
  </si>
  <si>
    <t xml:space="preserve">Ostale usluge tekućeg održavanje </t>
  </si>
  <si>
    <t>Elektronski mediji</t>
  </si>
  <si>
    <t>Tisak</t>
  </si>
  <si>
    <t>Ostale usluge promidžbe i informiranja</t>
  </si>
  <si>
    <t>Opskrba vodom</t>
  </si>
  <si>
    <t>Odvoz smeća</t>
  </si>
  <si>
    <t>Usluge čišćenja i sl.</t>
  </si>
  <si>
    <t>Komunalne usluge</t>
  </si>
  <si>
    <t>Najam objekata</t>
  </si>
  <si>
    <t>Najam opreme</t>
  </si>
  <si>
    <t>Ugovori o djelu</t>
  </si>
  <si>
    <t>Ostale intelektualne usluge</t>
  </si>
  <si>
    <t>Grafičke i tiskarske usluge</t>
  </si>
  <si>
    <t>Ostale nespomenute usluge</t>
  </si>
  <si>
    <t>Reprezentacija</t>
  </si>
  <si>
    <t>Ostali nespomenuti rashodi</t>
  </si>
  <si>
    <t>Usluge platnog prometa</t>
  </si>
  <si>
    <t>Licence</t>
  </si>
  <si>
    <t>Računalna i sl. oprema</t>
  </si>
  <si>
    <t>Opreme za održavanje objekata</t>
  </si>
  <si>
    <t>Laboratorijska oprema</t>
  </si>
  <si>
    <t>Ostali materijali i dijelovi za održavanje</t>
  </si>
  <si>
    <t>Zdravstvene i veterinarske usluge</t>
  </si>
  <si>
    <t>Premije osiguranja</t>
  </si>
  <si>
    <t>Uredska oprema i namještaj</t>
  </si>
  <si>
    <t>Instrumenti, uređaji i strojevi</t>
  </si>
  <si>
    <t>Plaća za redovan rad</t>
  </si>
  <si>
    <t>Naknade za bolest, invalidnost i sl.</t>
  </si>
  <si>
    <t>Ostali rashodi za zaposlene</t>
  </si>
  <si>
    <t>Doprinosi za zdravstveno osiguranje</t>
  </si>
  <si>
    <t>UKUPNO</t>
  </si>
  <si>
    <t>Osobni automobili</t>
  </si>
  <si>
    <t>Prihodi iz nadležnog proračuna za financiranje rashoda poslovanja</t>
  </si>
  <si>
    <t>Prihodi od pruženih usluga</t>
  </si>
  <si>
    <t>Sufinanciranje cijen usluge, participacije i sl.</t>
  </si>
  <si>
    <t>Knjige</t>
  </si>
  <si>
    <t>Financijski plan prihoda 2022.</t>
  </si>
  <si>
    <t>Prijenos između proračunskih korisninka</t>
  </si>
  <si>
    <t>Tekuće pomoći prijenos EU sredstava -nepotrošena sredstva iz 2021.</t>
  </si>
  <si>
    <t>Namjenski prihodi izvor 43 - donos</t>
  </si>
  <si>
    <t>IZVRŠENJE FINANCIJSKOG PLANA 2023.</t>
  </si>
  <si>
    <t>Financijski plan rashoda 2023.</t>
  </si>
  <si>
    <t>Plan 2022 ( u kunama)</t>
  </si>
  <si>
    <t>Plana 2022 ( u eurima)</t>
  </si>
  <si>
    <t>Plan 2023 ( u eurima)</t>
  </si>
  <si>
    <t>Tečaj konverzije</t>
  </si>
  <si>
    <t>Rebalans 1</t>
  </si>
  <si>
    <t>Rebalans 2</t>
  </si>
  <si>
    <t>Rebalans 3</t>
  </si>
  <si>
    <t>Rebalans 4</t>
  </si>
  <si>
    <t>Tekuće pomoći EU sredstava - erasmus+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</si>
</sst>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16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4" fontId="3" fillId="0" borderId="0" xfId="0" applyNumberFormat="1" applyFont="1"/>
    <xf numFmtId="0" fontId="3" fillId="0" borderId="0" xfId="0" applyFont="1"/>
    <xf numFmtId="164" fontId="3" fillId="0" borderId="0" xfId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164" fontId="4" fillId="0" borderId="0" xfId="1" applyFont="1"/>
    <xf numFmtId="164" fontId="5" fillId="0" borderId="0" xfId="0" applyNumberFormat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G1" workbookViewId="0">
      <selection activeCell="L88" sqref="L88"/>
    </sheetView>
  </sheetViews>
  <sheetFormatPr defaultRowHeight="14.4" x14ac:dyDescent="0.3"/>
  <cols>
    <col min="2" max="2" width="64" customWidth="1"/>
    <col min="3" max="3" width="21.44140625" style="1" customWidth="1"/>
    <col min="4" max="4" width="22.6640625" customWidth="1"/>
    <col min="5" max="13" width="22.33203125" customWidth="1"/>
    <col min="14" max="14" width="18.44140625" customWidth="1"/>
    <col min="15" max="15" width="14.33203125" customWidth="1"/>
    <col min="16" max="16" width="14.33203125" bestFit="1" customWidth="1"/>
  </cols>
  <sheetData>
    <row r="1" spans="1:15" x14ac:dyDescent="0.3">
      <c r="A1" s="2" t="s">
        <v>67</v>
      </c>
      <c r="C1" s="4" t="s">
        <v>69</v>
      </c>
      <c r="D1" t="s">
        <v>70</v>
      </c>
      <c r="E1" s="5" t="s">
        <v>71</v>
      </c>
      <c r="F1" s="11"/>
      <c r="G1" s="11" t="s">
        <v>73</v>
      </c>
      <c r="H1" s="11"/>
      <c r="I1" s="11" t="s">
        <v>74</v>
      </c>
      <c r="K1" s="11" t="s">
        <v>75</v>
      </c>
      <c r="L1" s="11"/>
      <c r="M1" s="11" t="s">
        <v>76</v>
      </c>
      <c r="N1" t="s">
        <v>72</v>
      </c>
      <c r="O1">
        <v>7.5345000000000004</v>
      </c>
    </row>
    <row r="2" spans="1:15" x14ac:dyDescent="0.3">
      <c r="A2" s="2" t="s">
        <v>68</v>
      </c>
      <c r="I2" s="8"/>
      <c r="J2" s="8"/>
      <c r="K2" s="8"/>
      <c r="L2" s="8"/>
      <c r="M2" s="8"/>
      <c r="N2" s="12"/>
    </row>
    <row r="3" spans="1:15" x14ac:dyDescent="0.3">
      <c r="I3" s="8"/>
      <c r="J3" s="8"/>
      <c r="K3" s="8"/>
      <c r="L3" s="8"/>
      <c r="M3" s="8"/>
      <c r="N3" s="12"/>
    </row>
    <row r="4" spans="1:15" x14ac:dyDescent="0.3">
      <c r="A4">
        <v>31111</v>
      </c>
      <c r="B4" t="s">
        <v>53</v>
      </c>
      <c r="C4" s="1">
        <v>6454000</v>
      </c>
      <c r="D4" s="1">
        <f>C4/$O$1</f>
        <v>856593.00550799654</v>
      </c>
      <c r="E4" s="1">
        <v>880112</v>
      </c>
      <c r="F4" s="1"/>
      <c r="G4" s="1">
        <v>880112</v>
      </c>
      <c r="H4" s="1"/>
      <c r="I4" s="1">
        <v>880112</v>
      </c>
      <c r="J4" s="1"/>
      <c r="K4" s="1">
        <v>880112</v>
      </c>
      <c r="L4" s="9">
        <v>109888</v>
      </c>
      <c r="M4" s="1">
        <v>990000</v>
      </c>
      <c r="N4" s="1"/>
    </row>
    <row r="5" spans="1:15" x14ac:dyDescent="0.3">
      <c r="A5">
        <v>31215</v>
      </c>
      <c r="B5" t="s">
        <v>54</v>
      </c>
      <c r="C5" s="1">
        <v>5000</v>
      </c>
      <c r="D5" s="1">
        <f t="shared" ref="D5:D68" si="0">C5/$O$1</f>
        <v>663.61404207313024</v>
      </c>
      <c r="E5" s="1">
        <v>1000</v>
      </c>
      <c r="F5" s="1"/>
      <c r="G5" s="1">
        <v>1000</v>
      </c>
      <c r="H5" s="1"/>
      <c r="I5" s="1">
        <v>1000</v>
      </c>
      <c r="J5" s="1"/>
      <c r="K5" s="1">
        <v>1000</v>
      </c>
      <c r="L5" s="1"/>
      <c r="M5" s="1">
        <v>1000</v>
      </c>
      <c r="N5" s="1"/>
    </row>
    <row r="6" spans="1:15" x14ac:dyDescent="0.3">
      <c r="A6">
        <v>31219</v>
      </c>
      <c r="B6" t="s">
        <v>55</v>
      </c>
      <c r="C6" s="1">
        <v>114924</v>
      </c>
      <c r="D6" s="1">
        <f t="shared" si="0"/>
        <v>15253.036034242483</v>
      </c>
      <c r="E6" s="1">
        <v>20000</v>
      </c>
      <c r="F6" s="1"/>
      <c r="G6" s="1">
        <v>20000</v>
      </c>
      <c r="H6" s="1"/>
      <c r="I6" s="1">
        <v>20000</v>
      </c>
      <c r="J6" s="1"/>
      <c r="K6" s="1">
        <v>20000</v>
      </c>
      <c r="L6" s="9">
        <v>10000</v>
      </c>
      <c r="M6" s="1">
        <v>30000</v>
      </c>
      <c r="N6" s="1"/>
    </row>
    <row r="7" spans="1:15" x14ac:dyDescent="0.3">
      <c r="A7">
        <v>31321</v>
      </c>
      <c r="B7" t="s">
        <v>56</v>
      </c>
      <c r="C7" s="1">
        <v>1048000</v>
      </c>
      <c r="D7" s="1">
        <f t="shared" si="0"/>
        <v>139093.50321852809</v>
      </c>
      <c r="E7" s="1">
        <v>146000</v>
      </c>
      <c r="F7" s="1"/>
      <c r="G7" s="1">
        <v>146000</v>
      </c>
      <c r="H7" s="1"/>
      <c r="I7" s="1">
        <v>146000</v>
      </c>
      <c r="J7" s="1"/>
      <c r="K7" s="1">
        <v>146000</v>
      </c>
      <c r="L7" s="9">
        <v>20000</v>
      </c>
      <c r="M7" s="1">
        <v>165000</v>
      </c>
      <c r="N7" s="1"/>
    </row>
    <row r="8" spans="1:15" x14ac:dyDescent="0.3">
      <c r="C8" s="3"/>
      <c r="D8" s="1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3">
      <c r="A9">
        <v>32111</v>
      </c>
      <c r="B9" t="s">
        <v>0</v>
      </c>
      <c r="C9" s="1">
        <v>20000</v>
      </c>
      <c r="D9" s="1">
        <f t="shared" si="0"/>
        <v>2654.4561682925209</v>
      </c>
      <c r="E9" s="1">
        <v>2000</v>
      </c>
      <c r="F9" s="1"/>
      <c r="G9" s="1">
        <v>2000</v>
      </c>
      <c r="H9" s="1"/>
      <c r="I9" s="1">
        <v>2000</v>
      </c>
      <c r="J9" s="1"/>
      <c r="K9" s="1">
        <v>2000</v>
      </c>
      <c r="L9" s="1"/>
      <c r="M9" s="1">
        <v>2000</v>
      </c>
      <c r="N9" s="1"/>
    </row>
    <row r="10" spans="1:15" x14ac:dyDescent="0.3">
      <c r="A10">
        <v>32112</v>
      </c>
      <c r="B10" t="s">
        <v>1</v>
      </c>
      <c r="C10" s="1">
        <v>20000</v>
      </c>
      <c r="D10" s="1">
        <f t="shared" si="0"/>
        <v>2654.4561682925209</v>
      </c>
      <c r="E10" s="1">
        <v>2000</v>
      </c>
      <c r="F10" s="1"/>
      <c r="G10" s="1">
        <v>2000</v>
      </c>
      <c r="H10" s="1"/>
      <c r="I10" s="1">
        <v>2000</v>
      </c>
      <c r="J10" s="1"/>
      <c r="K10" s="1">
        <v>2000</v>
      </c>
      <c r="L10" s="1"/>
      <c r="M10" s="1">
        <v>2000</v>
      </c>
      <c r="N10" s="1"/>
    </row>
    <row r="11" spans="1:15" x14ac:dyDescent="0.3">
      <c r="A11">
        <v>32113</v>
      </c>
      <c r="B11" t="s">
        <v>2</v>
      </c>
      <c r="C11" s="1">
        <v>5000</v>
      </c>
      <c r="D11" s="1">
        <f t="shared" si="0"/>
        <v>663.61404207313024</v>
      </c>
      <c r="E11" s="1">
        <v>1000</v>
      </c>
      <c r="F11" s="1"/>
      <c r="G11" s="1">
        <v>1000</v>
      </c>
      <c r="H11" s="1"/>
      <c r="I11" s="1">
        <v>1000</v>
      </c>
      <c r="J11" s="1"/>
      <c r="K11" s="1">
        <v>1000</v>
      </c>
      <c r="L11" s="1"/>
      <c r="M11" s="1">
        <v>1000</v>
      </c>
      <c r="N11" s="1"/>
    </row>
    <row r="12" spans="1:15" x14ac:dyDescent="0.3">
      <c r="A12">
        <v>32115</v>
      </c>
      <c r="B12" t="s">
        <v>3</v>
      </c>
      <c r="C12" s="1">
        <v>10000</v>
      </c>
      <c r="D12" s="1">
        <f t="shared" si="0"/>
        <v>1327.2280841462605</v>
      </c>
      <c r="E12" s="1">
        <v>1000</v>
      </c>
      <c r="F12" s="1"/>
      <c r="G12" s="1">
        <v>1000</v>
      </c>
      <c r="H12" s="1"/>
      <c r="I12" s="1">
        <v>1000</v>
      </c>
      <c r="J12" s="1"/>
      <c r="K12" s="1">
        <v>1000</v>
      </c>
      <c r="L12" s="1"/>
      <c r="M12" s="1">
        <v>1000</v>
      </c>
      <c r="N12" s="1"/>
    </row>
    <row r="13" spans="1:15" x14ac:dyDescent="0.3">
      <c r="A13">
        <v>32119</v>
      </c>
      <c r="B13" t="s">
        <v>4</v>
      </c>
      <c r="C13" s="1">
        <v>5000</v>
      </c>
      <c r="D13" s="1">
        <f t="shared" si="0"/>
        <v>663.61404207313024</v>
      </c>
      <c r="E13" s="1">
        <v>1000</v>
      </c>
      <c r="F13" s="1"/>
      <c r="G13" s="1">
        <v>1000</v>
      </c>
      <c r="H13" s="1"/>
      <c r="I13" s="1">
        <v>1000</v>
      </c>
      <c r="J13" s="1"/>
      <c r="K13" s="1">
        <v>1000</v>
      </c>
      <c r="L13" s="1"/>
      <c r="M13" s="1">
        <v>1000</v>
      </c>
      <c r="N13" s="1"/>
    </row>
    <row r="14" spans="1:15" x14ac:dyDescent="0.3">
      <c r="A14">
        <v>32121</v>
      </c>
      <c r="B14" t="s">
        <v>5</v>
      </c>
      <c r="C14" s="1">
        <v>266800</v>
      </c>
      <c r="D14" s="1">
        <f t="shared" si="0"/>
        <v>35410.44528502223</v>
      </c>
      <c r="E14" s="1">
        <v>50000</v>
      </c>
      <c r="F14" s="1"/>
      <c r="G14" s="1">
        <v>50000</v>
      </c>
      <c r="H14" s="1"/>
      <c r="I14" s="1">
        <v>50000</v>
      </c>
      <c r="J14" s="1"/>
      <c r="K14" s="1">
        <v>50000</v>
      </c>
      <c r="L14" s="1"/>
      <c r="M14" s="1">
        <v>50000</v>
      </c>
      <c r="N14" s="1"/>
    </row>
    <row r="15" spans="1:15" x14ac:dyDescent="0.3">
      <c r="A15">
        <v>32131</v>
      </c>
      <c r="B15" t="s">
        <v>6</v>
      </c>
      <c r="C15" s="1">
        <v>264550</v>
      </c>
      <c r="D15" s="1">
        <f t="shared" si="0"/>
        <v>35111.818966089319</v>
      </c>
      <c r="E15" s="1">
        <v>30000</v>
      </c>
      <c r="F15" s="1"/>
      <c r="G15" s="1">
        <v>30000</v>
      </c>
      <c r="H15" s="1"/>
      <c r="I15" s="1">
        <v>30000</v>
      </c>
      <c r="J15" s="1"/>
      <c r="K15" s="1">
        <v>30000</v>
      </c>
      <c r="L15" s="1"/>
      <c r="M15" s="1">
        <v>30000</v>
      </c>
      <c r="N15" s="1"/>
    </row>
    <row r="16" spans="1:15" x14ac:dyDescent="0.3">
      <c r="A16">
        <v>32132</v>
      </c>
      <c r="B16" t="s">
        <v>7</v>
      </c>
      <c r="C16" s="1">
        <v>100000</v>
      </c>
      <c r="D16" s="1">
        <f t="shared" si="0"/>
        <v>13272.280841462605</v>
      </c>
      <c r="E16" s="1">
        <v>10000</v>
      </c>
      <c r="F16" s="1"/>
      <c r="G16" s="1">
        <v>10000</v>
      </c>
      <c r="H16" s="1"/>
      <c r="I16" s="1">
        <v>10000</v>
      </c>
      <c r="J16" s="1"/>
      <c r="K16" s="1">
        <v>10000</v>
      </c>
      <c r="L16" s="1"/>
      <c r="M16" s="1">
        <v>10000</v>
      </c>
      <c r="N16" s="1"/>
    </row>
    <row r="17" spans="1:16" x14ac:dyDescent="0.3">
      <c r="C17" s="3"/>
      <c r="D17" s="1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6" x14ac:dyDescent="0.3">
      <c r="A18">
        <v>32211</v>
      </c>
      <c r="B18" t="s">
        <v>8</v>
      </c>
      <c r="C18" s="1">
        <v>50000</v>
      </c>
      <c r="D18" s="1">
        <f t="shared" si="0"/>
        <v>6636.1404207313026</v>
      </c>
      <c r="E18" s="1">
        <v>6592</v>
      </c>
      <c r="F18" s="1"/>
      <c r="G18" s="1">
        <v>6592</v>
      </c>
      <c r="H18" s="1"/>
      <c r="I18" s="1">
        <v>6592</v>
      </c>
      <c r="J18" s="1"/>
      <c r="K18" s="1">
        <v>6592</v>
      </c>
      <c r="L18" s="1"/>
      <c r="M18" s="1">
        <v>6592</v>
      </c>
      <c r="N18" s="1"/>
    </row>
    <row r="19" spans="1:16" x14ac:dyDescent="0.3">
      <c r="A19">
        <v>32212</v>
      </c>
      <c r="B19" t="s">
        <v>9</v>
      </c>
      <c r="C19" s="1">
        <v>15000</v>
      </c>
      <c r="D19" s="1">
        <f t="shared" si="0"/>
        <v>1990.8421262193906</v>
      </c>
      <c r="E19" s="1">
        <v>2000</v>
      </c>
      <c r="F19" s="1"/>
      <c r="G19" s="1">
        <v>2000</v>
      </c>
      <c r="H19" s="1"/>
      <c r="I19" s="1">
        <v>2000</v>
      </c>
      <c r="J19" s="1"/>
      <c r="K19" s="1">
        <v>2000</v>
      </c>
      <c r="L19" s="1"/>
      <c r="M19" s="1">
        <v>2000</v>
      </c>
      <c r="N19" s="1"/>
    </row>
    <row r="20" spans="1:16" x14ac:dyDescent="0.3">
      <c r="A20">
        <v>32214</v>
      </c>
      <c r="B20" t="s">
        <v>10</v>
      </c>
      <c r="C20" s="1">
        <v>20000</v>
      </c>
      <c r="D20" s="1">
        <f t="shared" si="0"/>
        <v>2654.4561682925209</v>
      </c>
      <c r="E20" s="1">
        <v>2000</v>
      </c>
      <c r="F20" s="1"/>
      <c r="G20" s="1">
        <v>2000</v>
      </c>
      <c r="H20" s="1"/>
      <c r="I20" s="1">
        <v>2000</v>
      </c>
      <c r="J20" s="1"/>
      <c r="K20" s="1">
        <v>2000</v>
      </c>
      <c r="L20" s="1"/>
      <c r="M20" s="1">
        <v>2000</v>
      </c>
      <c r="N20" s="1"/>
    </row>
    <row r="21" spans="1:16" x14ac:dyDescent="0.3">
      <c r="A21">
        <v>32215</v>
      </c>
      <c r="B21" t="s">
        <v>11</v>
      </c>
      <c r="C21" s="1">
        <v>15000</v>
      </c>
      <c r="D21" s="1">
        <f t="shared" si="0"/>
        <v>1990.8421262193906</v>
      </c>
      <c r="E21" s="1">
        <v>2000</v>
      </c>
      <c r="F21" s="1"/>
      <c r="G21" s="1">
        <v>2000</v>
      </c>
      <c r="H21" s="1"/>
      <c r="I21" s="1">
        <v>2000</v>
      </c>
      <c r="J21" s="1"/>
      <c r="K21" s="1">
        <v>2000</v>
      </c>
      <c r="L21" s="1"/>
      <c r="M21" s="1">
        <v>2000</v>
      </c>
      <c r="N21" s="1"/>
    </row>
    <row r="22" spans="1:16" x14ac:dyDescent="0.3">
      <c r="A22">
        <v>32219</v>
      </c>
      <c r="B22" t="s">
        <v>12</v>
      </c>
      <c r="C22" s="1">
        <v>30000</v>
      </c>
      <c r="D22" s="1">
        <f t="shared" si="0"/>
        <v>3981.6842524387812</v>
      </c>
      <c r="E22" s="1">
        <v>3000</v>
      </c>
      <c r="F22" s="1"/>
      <c r="G22" s="1">
        <v>3000</v>
      </c>
      <c r="H22" s="1"/>
      <c r="I22" s="1">
        <v>3000</v>
      </c>
      <c r="J22" s="1"/>
      <c r="K22" s="1">
        <v>3000</v>
      </c>
      <c r="L22" s="1"/>
      <c r="M22" s="1">
        <v>3000</v>
      </c>
      <c r="N22" s="1"/>
    </row>
    <row r="23" spans="1:16" x14ac:dyDescent="0.3">
      <c r="A23">
        <v>32222</v>
      </c>
      <c r="B23" t="s">
        <v>13</v>
      </c>
      <c r="C23" s="1">
        <v>20000</v>
      </c>
      <c r="D23" s="1">
        <f t="shared" si="0"/>
        <v>2654.4561682925209</v>
      </c>
      <c r="E23" s="1">
        <v>2000</v>
      </c>
      <c r="F23" s="1"/>
      <c r="G23" s="1">
        <v>2000</v>
      </c>
      <c r="H23" s="9">
        <v>3125</v>
      </c>
      <c r="I23" s="16">
        <f>H23+G23</f>
        <v>5125</v>
      </c>
      <c r="J23" s="16"/>
      <c r="K23" s="16">
        <f>J23+I23</f>
        <v>5125</v>
      </c>
      <c r="L23" s="16"/>
      <c r="M23" s="16">
        <f>L23+K23</f>
        <v>5125</v>
      </c>
      <c r="N23" s="1"/>
    </row>
    <row r="24" spans="1:16" x14ac:dyDescent="0.3">
      <c r="A24">
        <v>32231</v>
      </c>
      <c r="B24" s="8" t="s">
        <v>14</v>
      </c>
      <c r="C24" s="1">
        <v>371487.97</v>
      </c>
      <c r="D24" s="1">
        <f t="shared" si="0"/>
        <v>49304.926670648347</v>
      </c>
      <c r="E24" s="1">
        <v>50000</v>
      </c>
      <c r="F24" s="1"/>
      <c r="G24" s="1">
        <v>50000</v>
      </c>
      <c r="H24" s="1"/>
      <c r="I24" s="1">
        <v>50000</v>
      </c>
      <c r="J24" s="1"/>
      <c r="K24" s="1">
        <v>50000</v>
      </c>
      <c r="L24" s="9">
        <v>-20000</v>
      </c>
      <c r="M24" s="1">
        <v>30000</v>
      </c>
      <c r="N24" s="13"/>
    </row>
    <row r="25" spans="1:16" x14ac:dyDescent="0.3">
      <c r="A25">
        <v>32233</v>
      </c>
      <c r="B25" s="8" t="s">
        <v>15</v>
      </c>
      <c r="C25" s="1">
        <v>499000</v>
      </c>
      <c r="D25" s="1">
        <f t="shared" si="0"/>
        <v>66228.681398898392</v>
      </c>
      <c r="E25" s="1">
        <v>65516</v>
      </c>
      <c r="F25" s="1"/>
      <c r="G25" s="1">
        <v>65516</v>
      </c>
      <c r="H25" s="1"/>
      <c r="I25" s="1">
        <v>65516</v>
      </c>
      <c r="J25" s="9">
        <f>K25-I25</f>
        <v>-22116</v>
      </c>
      <c r="K25" s="1">
        <v>43400</v>
      </c>
      <c r="L25" s="1"/>
      <c r="M25" s="1">
        <v>43400</v>
      </c>
      <c r="N25" s="14"/>
      <c r="O25" s="7"/>
      <c r="P25" s="6"/>
    </row>
    <row r="26" spans="1:16" x14ac:dyDescent="0.3">
      <c r="A26">
        <v>32234</v>
      </c>
      <c r="B26" t="s">
        <v>16</v>
      </c>
      <c r="C26" s="1">
        <v>20000</v>
      </c>
      <c r="D26" s="1">
        <f t="shared" si="0"/>
        <v>2654.4561682925209</v>
      </c>
      <c r="E26" s="1">
        <v>2000</v>
      </c>
      <c r="F26" s="1"/>
      <c r="G26" s="1">
        <v>2000</v>
      </c>
      <c r="H26" s="1"/>
      <c r="I26" s="1">
        <v>2000</v>
      </c>
      <c r="J26" s="1"/>
      <c r="K26" s="1">
        <v>2000</v>
      </c>
      <c r="L26" s="1"/>
      <c r="M26" s="1">
        <v>2000</v>
      </c>
      <c r="N26" s="1"/>
    </row>
    <row r="27" spans="1:16" x14ac:dyDescent="0.3">
      <c r="A27">
        <v>32241</v>
      </c>
      <c r="B27" t="s">
        <v>17</v>
      </c>
      <c r="C27" s="1">
        <v>40000</v>
      </c>
      <c r="D27" s="1">
        <f t="shared" si="0"/>
        <v>5308.9123365850419</v>
      </c>
      <c r="E27" s="1">
        <v>1000</v>
      </c>
      <c r="F27" s="1"/>
      <c r="G27" s="1">
        <v>1000</v>
      </c>
      <c r="H27" s="1"/>
      <c r="I27" s="1">
        <v>1000</v>
      </c>
      <c r="J27" s="9">
        <v>2408</v>
      </c>
      <c r="K27" s="1">
        <v>3408</v>
      </c>
      <c r="L27" s="1"/>
      <c r="M27" s="1">
        <v>3408</v>
      </c>
      <c r="N27" s="1"/>
    </row>
    <row r="28" spans="1:16" x14ac:dyDescent="0.3">
      <c r="A28">
        <v>32242</v>
      </c>
      <c r="B28" t="s">
        <v>18</v>
      </c>
      <c r="C28" s="1">
        <v>40000</v>
      </c>
      <c r="D28" s="1">
        <f t="shared" si="0"/>
        <v>5308.9123365850419</v>
      </c>
      <c r="E28" s="1">
        <v>1000</v>
      </c>
      <c r="F28" s="1"/>
      <c r="G28" s="1">
        <v>1000</v>
      </c>
      <c r="H28" s="1"/>
      <c r="I28" s="1">
        <v>1000</v>
      </c>
      <c r="J28" s="9">
        <v>2408</v>
      </c>
      <c r="K28" s="1">
        <v>3408</v>
      </c>
      <c r="L28" s="1"/>
      <c r="M28" s="1">
        <v>3408</v>
      </c>
      <c r="N28" s="1"/>
    </row>
    <row r="29" spans="1:16" x14ac:dyDescent="0.3">
      <c r="A29">
        <v>32243</v>
      </c>
      <c r="B29" t="s">
        <v>19</v>
      </c>
      <c r="C29" s="1">
        <v>5000</v>
      </c>
      <c r="D29" s="1">
        <f t="shared" si="0"/>
        <v>663.61404207313024</v>
      </c>
      <c r="E29" s="1">
        <v>500</v>
      </c>
      <c r="F29" s="1"/>
      <c r="G29" s="1">
        <v>500</v>
      </c>
      <c r="H29" s="1"/>
      <c r="I29" s="1">
        <v>500</v>
      </c>
      <c r="J29" s="1"/>
      <c r="K29" s="1">
        <v>500</v>
      </c>
      <c r="L29" s="1"/>
      <c r="M29" s="1">
        <v>500</v>
      </c>
      <c r="N29" s="1"/>
    </row>
    <row r="30" spans="1:16" x14ac:dyDescent="0.3">
      <c r="A30">
        <v>32244</v>
      </c>
      <c r="B30" t="s">
        <v>48</v>
      </c>
      <c r="C30" s="1">
        <v>5000</v>
      </c>
      <c r="D30" s="1">
        <f t="shared" si="0"/>
        <v>663.61404207313024</v>
      </c>
      <c r="E30" s="1">
        <v>500</v>
      </c>
      <c r="F30" s="1"/>
      <c r="G30" s="1">
        <v>500</v>
      </c>
      <c r="H30" s="1"/>
      <c r="I30" s="1">
        <v>500</v>
      </c>
      <c r="J30" s="1"/>
      <c r="K30" s="1">
        <v>500</v>
      </c>
      <c r="L30" s="1"/>
      <c r="M30" s="1">
        <v>500</v>
      </c>
      <c r="N30" s="1"/>
    </row>
    <row r="31" spans="1:16" x14ac:dyDescent="0.3">
      <c r="A31">
        <v>32251</v>
      </c>
      <c r="B31" t="s">
        <v>20</v>
      </c>
      <c r="C31" s="1">
        <v>50000</v>
      </c>
      <c r="D31" s="1">
        <f t="shared" si="0"/>
        <v>6636.1404207313026</v>
      </c>
      <c r="E31" s="1">
        <v>5000</v>
      </c>
      <c r="F31" s="9">
        <v>3200</v>
      </c>
      <c r="G31" s="1">
        <v>8200</v>
      </c>
      <c r="H31" s="1"/>
      <c r="I31" s="1">
        <v>8200</v>
      </c>
      <c r="J31" s="1"/>
      <c r="K31" s="1">
        <v>8200</v>
      </c>
      <c r="L31" s="9">
        <v>-5000</v>
      </c>
      <c r="M31" s="1">
        <v>3200</v>
      </c>
      <c r="N31" s="1"/>
    </row>
    <row r="32" spans="1:16" x14ac:dyDescent="0.3">
      <c r="C32" s="3"/>
      <c r="D32" s="1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0" x14ac:dyDescent="0.3">
      <c r="A33">
        <v>32311</v>
      </c>
      <c r="B33" t="s">
        <v>21</v>
      </c>
      <c r="C33" s="1">
        <v>50000</v>
      </c>
      <c r="D33" s="1">
        <f t="shared" si="0"/>
        <v>6636.1404207313026</v>
      </c>
      <c r="E33" s="1">
        <v>8000</v>
      </c>
      <c r="F33" s="1"/>
      <c r="G33" s="1">
        <v>8000</v>
      </c>
      <c r="H33" s="1"/>
      <c r="I33" s="1">
        <v>8000</v>
      </c>
      <c r="J33" s="1"/>
      <c r="K33" s="1">
        <v>8000</v>
      </c>
      <c r="L33" s="1"/>
      <c r="M33" s="1">
        <v>8000</v>
      </c>
      <c r="N33" s="1"/>
    </row>
    <row r="34" spans="1:20" x14ac:dyDescent="0.3">
      <c r="A34">
        <v>32313</v>
      </c>
      <c r="B34" t="s">
        <v>22</v>
      </c>
      <c r="C34" s="1">
        <v>5000</v>
      </c>
      <c r="D34" s="1">
        <f t="shared" si="0"/>
        <v>663.61404207313024</v>
      </c>
      <c r="E34" s="1">
        <v>500</v>
      </c>
      <c r="F34" s="1"/>
      <c r="G34" s="1">
        <v>500</v>
      </c>
      <c r="H34" s="1"/>
      <c r="I34" s="1">
        <v>500</v>
      </c>
      <c r="J34" s="1"/>
      <c r="K34" s="1">
        <v>500</v>
      </c>
      <c r="L34" s="1"/>
      <c r="M34" s="1">
        <v>500</v>
      </c>
      <c r="N34" s="1"/>
    </row>
    <row r="35" spans="1:20" x14ac:dyDescent="0.3">
      <c r="A35">
        <v>32314</v>
      </c>
      <c r="B35" t="s">
        <v>23</v>
      </c>
      <c r="C35" s="1">
        <v>35000</v>
      </c>
      <c r="D35" s="1">
        <f t="shared" si="0"/>
        <v>4645.298294511912</v>
      </c>
      <c r="E35" s="1">
        <v>3500</v>
      </c>
      <c r="F35" s="9">
        <v>6500</v>
      </c>
      <c r="G35" s="1">
        <v>10000</v>
      </c>
      <c r="H35" s="1"/>
      <c r="I35" s="1">
        <v>10000</v>
      </c>
      <c r="J35" s="1"/>
      <c r="K35" s="1">
        <v>10000</v>
      </c>
      <c r="L35" s="1"/>
      <c r="M35" s="1">
        <v>10000</v>
      </c>
      <c r="N35" s="1"/>
    </row>
    <row r="36" spans="1:20" x14ac:dyDescent="0.3">
      <c r="A36">
        <v>32321</v>
      </c>
      <c r="B36" t="s">
        <v>24</v>
      </c>
      <c r="C36" s="1">
        <v>15000</v>
      </c>
      <c r="D36" s="1">
        <f t="shared" si="0"/>
        <v>1990.8421262193906</v>
      </c>
      <c r="E36" s="1">
        <v>2000</v>
      </c>
      <c r="F36" s="1"/>
      <c r="G36" s="1">
        <v>2000</v>
      </c>
      <c r="H36" s="1"/>
      <c r="I36" s="1">
        <v>2000</v>
      </c>
      <c r="J36" s="1"/>
      <c r="K36" s="1">
        <v>2000</v>
      </c>
      <c r="L36" s="1"/>
      <c r="M36" s="1">
        <v>2000</v>
      </c>
      <c r="N36" s="1"/>
    </row>
    <row r="37" spans="1:20" x14ac:dyDescent="0.3">
      <c r="A37">
        <v>32322</v>
      </c>
      <c r="B37" t="s">
        <v>25</v>
      </c>
      <c r="C37" s="1">
        <v>40000</v>
      </c>
      <c r="D37" s="1">
        <f t="shared" si="0"/>
        <v>5308.9123365850419</v>
      </c>
      <c r="E37" s="1">
        <v>2000</v>
      </c>
      <c r="F37" s="9">
        <v>7800</v>
      </c>
      <c r="G37" s="1">
        <v>9800</v>
      </c>
      <c r="H37" s="9">
        <v>-6125</v>
      </c>
      <c r="I37" s="16">
        <f>9800-6125</f>
        <v>3675</v>
      </c>
      <c r="J37" s="16"/>
      <c r="K37" s="16">
        <f>9800-6125</f>
        <v>3675</v>
      </c>
      <c r="L37" s="16"/>
      <c r="M37" s="16">
        <f>9800-6125</f>
        <v>3675</v>
      </c>
      <c r="N37" s="1"/>
    </row>
    <row r="38" spans="1:20" x14ac:dyDescent="0.3">
      <c r="A38">
        <v>32323</v>
      </c>
      <c r="B38" t="s">
        <v>26</v>
      </c>
      <c r="C38" s="1">
        <v>5000</v>
      </c>
      <c r="D38" s="1">
        <f t="shared" si="0"/>
        <v>663.61404207313024</v>
      </c>
      <c r="E38" s="1">
        <v>500</v>
      </c>
      <c r="F38" s="1"/>
      <c r="G38" s="1">
        <v>500</v>
      </c>
      <c r="H38" s="1"/>
      <c r="I38" s="1">
        <v>500</v>
      </c>
      <c r="J38" s="1"/>
      <c r="K38" s="1">
        <v>500</v>
      </c>
      <c r="L38" s="1"/>
      <c r="M38" s="1">
        <v>500</v>
      </c>
      <c r="N38" s="1"/>
    </row>
    <row r="39" spans="1:20" x14ac:dyDescent="0.3">
      <c r="A39">
        <v>32329</v>
      </c>
      <c r="B39" t="s">
        <v>27</v>
      </c>
      <c r="C39" s="1">
        <v>10000</v>
      </c>
      <c r="D39" s="1">
        <f t="shared" si="0"/>
        <v>1327.2280841462605</v>
      </c>
      <c r="E39" s="1">
        <v>500</v>
      </c>
      <c r="F39" s="1"/>
      <c r="G39" s="1">
        <v>500</v>
      </c>
      <c r="H39" s="1"/>
      <c r="I39" s="1">
        <v>500</v>
      </c>
      <c r="J39" s="1"/>
      <c r="K39" s="1">
        <v>500</v>
      </c>
      <c r="L39" s="1"/>
      <c r="M39" s="1">
        <v>500</v>
      </c>
      <c r="N39" s="1"/>
    </row>
    <row r="40" spans="1:20" x14ac:dyDescent="0.3">
      <c r="A40">
        <v>32331</v>
      </c>
      <c r="B40" t="s">
        <v>28</v>
      </c>
      <c r="C40" s="1">
        <v>40000</v>
      </c>
      <c r="D40" s="1">
        <f t="shared" si="0"/>
        <v>5308.9123365850419</v>
      </c>
      <c r="E40" s="1">
        <v>5000</v>
      </c>
      <c r="F40" s="1"/>
      <c r="G40" s="1">
        <v>5000</v>
      </c>
      <c r="H40" s="1"/>
      <c r="I40" s="1">
        <v>5000</v>
      </c>
      <c r="J40" s="1"/>
      <c r="K40" s="1">
        <v>5000</v>
      </c>
      <c r="L40" s="1"/>
      <c r="M40" s="1">
        <v>5000</v>
      </c>
      <c r="N40" s="1"/>
    </row>
    <row r="41" spans="1:20" x14ac:dyDescent="0.3">
      <c r="A41">
        <v>32332</v>
      </c>
      <c r="B41" t="s">
        <v>29</v>
      </c>
      <c r="C41" s="1">
        <v>10000</v>
      </c>
      <c r="D41" s="1">
        <f t="shared" si="0"/>
        <v>1327.2280841462605</v>
      </c>
      <c r="E41" s="1">
        <v>1000</v>
      </c>
      <c r="F41" s="1"/>
      <c r="G41" s="1">
        <v>1000</v>
      </c>
      <c r="H41" s="1"/>
      <c r="I41" s="1">
        <v>1000</v>
      </c>
      <c r="J41" s="1"/>
      <c r="K41" s="1">
        <v>1000</v>
      </c>
      <c r="L41" s="1"/>
      <c r="M41" s="1">
        <v>1000</v>
      </c>
      <c r="N41" s="1"/>
    </row>
    <row r="42" spans="1:20" x14ac:dyDescent="0.3">
      <c r="A42">
        <v>32339</v>
      </c>
      <c r="B42" t="s">
        <v>30</v>
      </c>
      <c r="C42" s="1">
        <v>100000</v>
      </c>
      <c r="D42" s="1">
        <f t="shared" si="0"/>
        <v>13272.280841462605</v>
      </c>
      <c r="E42" s="1">
        <v>14000</v>
      </c>
      <c r="F42" s="1"/>
      <c r="G42" s="1">
        <v>14000</v>
      </c>
      <c r="H42" s="1"/>
      <c r="I42" s="1">
        <v>14000</v>
      </c>
      <c r="J42" s="1"/>
      <c r="K42" s="1">
        <v>14000</v>
      </c>
      <c r="L42" s="1"/>
      <c r="M42" s="1">
        <v>14000</v>
      </c>
      <c r="N42" s="1"/>
    </row>
    <row r="43" spans="1:20" x14ac:dyDescent="0.3">
      <c r="A43">
        <v>32341</v>
      </c>
      <c r="B43" t="s">
        <v>31</v>
      </c>
      <c r="C43" s="1">
        <v>60000</v>
      </c>
      <c r="D43" s="1">
        <f t="shared" si="0"/>
        <v>7963.3685048775624</v>
      </c>
      <c r="E43" s="1">
        <v>7000</v>
      </c>
      <c r="F43" s="1"/>
      <c r="G43" s="1">
        <v>7000</v>
      </c>
      <c r="H43" s="1"/>
      <c r="I43" s="1">
        <v>7000</v>
      </c>
      <c r="J43" s="1"/>
      <c r="K43" s="1">
        <v>7000</v>
      </c>
      <c r="L43" s="1"/>
      <c r="M43" s="1">
        <v>7000</v>
      </c>
      <c r="N43" s="1"/>
    </row>
    <row r="44" spans="1:20" x14ac:dyDescent="0.3">
      <c r="A44">
        <v>32342</v>
      </c>
      <c r="B44" t="s">
        <v>32</v>
      </c>
      <c r="C44" s="1">
        <v>30000</v>
      </c>
      <c r="D44" s="1">
        <f t="shared" si="0"/>
        <v>3981.6842524387812</v>
      </c>
      <c r="E44" s="1">
        <v>3000</v>
      </c>
      <c r="F44" s="1"/>
      <c r="G44" s="1">
        <v>3000</v>
      </c>
      <c r="H44" s="1"/>
      <c r="I44" s="1">
        <v>3000</v>
      </c>
      <c r="J44" s="1"/>
      <c r="K44" s="1">
        <v>3000</v>
      </c>
      <c r="L44" s="1"/>
      <c r="M44" s="1">
        <v>3000</v>
      </c>
      <c r="N44" s="1"/>
    </row>
    <row r="45" spans="1:20" x14ac:dyDescent="0.3">
      <c r="A45">
        <v>32345</v>
      </c>
      <c r="B45" t="s">
        <v>33</v>
      </c>
      <c r="C45" s="1">
        <v>1000</v>
      </c>
      <c r="D45" s="1">
        <f t="shared" si="0"/>
        <v>132.72280841462606</v>
      </c>
      <c r="E45" s="1">
        <v>1000</v>
      </c>
      <c r="F45" s="1"/>
      <c r="G45" s="1">
        <v>1000</v>
      </c>
      <c r="H45" s="1"/>
      <c r="I45" s="1">
        <v>1000</v>
      </c>
      <c r="J45" s="1"/>
      <c r="K45" s="1">
        <v>1000</v>
      </c>
      <c r="L45" s="1"/>
      <c r="M45" s="1">
        <v>1000</v>
      </c>
      <c r="N45" s="1"/>
      <c r="T45" s="8"/>
    </row>
    <row r="46" spans="1:20" x14ac:dyDescent="0.3">
      <c r="A46">
        <v>32347</v>
      </c>
      <c r="B46" t="s">
        <v>34</v>
      </c>
      <c r="C46" s="1">
        <v>39000</v>
      </c>
      <c r="D46" s="1">
        <f t="shared" si="0"/>
        <v>5176.1895281704155</v>
      </c>
      <c r="E46" s="1">
        <v>7000</v>
      </c>
      <c r="F46" s="1"/>
      <c r="G46" s="1">
        <v>7000</v>
      </c>
      <c r="H46" s="1"/>
      <c r="I46" s="1">
        <v>7000</v>
      </c>
      <c r="J46" s="1"/>
      <c r="K46" s="1">
        <v>7000</v>
      </c>
      <c r="L46" s="1"/>
      <c r="M46" s="1">
        <v>7000</v>
      </c>
      <c r="N46" s="1"/>
    </row>
    <row r="47" spans="1:20" x14ac:dyDescent="0.3">
      <c r="A47">
        <v>32352</v>
      </c>
      <c r="B47" t="s">
        <v>35</v>
      </c>
      <c r="C47" s="1">
        <v>60000</v>
      </c>
      <c r="D47" s="1">
        <f t="shared" si="0"/>
        <v>7963.3685048775624</v>
      </c>
      <c r="E47" s="1">
        <v>9000</v>
      </c>
      <c r="F47" s="1"/>
      <c r="G47" s="1">
        <v>9000</v>
      </c>
      <c r="H47" s="1"/>
      <c r="I47" s="1">
        <v>9000</v>
      </c>
      <c r="J47" s="1"/>
      <c r="K47" s="1">
        <v>9000</v>
      </c>
      <c r="L47" s="1"/>
      <c r="M47" s="1">
        <v>9000</v>
      </c>
      <c r="N47" s="1"/>
    </row>
    <row r="48" spans="1:20" x14ac:dyDescent="0.3">
      <c r="A48">
        <v>32353</v>
      </c>
      <c r="B48" t="s">
        <v>36</v>
      </c>
      <c r="C48" s="1">
        <v>20000</v>
      </c>
      <c r="D48" s="1">
        <f t="shared" si="0"/>
        <v>2654.4561682925209</v>
      </c>
      <c r="E48" s="1">
        <v>3000</v>
      </c>
      <c r="F48" s="1"/>
      <c r="G48" s="1">
        <v>3000</v>
      </c>
      <c r="H48" s="1"/>
      <c r="I48" s="1">
        <v>3000</v>
      </c>
      <c r="J48" s="1"/>
      <c r="K48" s="1">
        <v>3000</v>
      </c>
      <c r="L48" s="1"/>
      <c r="M48" s="1">
        <v>3000</v>
      </c>
      <c r="N48" s="1"/>
    </row>
    <row r="49" spans="1:15" x14ac:dyDescent="0.3">
      <c r="A49">
        <v>32372</v>
      </c>
      <c r="B49" t="s">
        <v>37</v>
      </c>
      <c r="C49" s="1">
        <v>450000</v>
      </c>
      <c r="D49" s="1">
        <f t="shared" si="0"/>
        <v>59725.263786581723</v>
      </c>
      <c r="E49" s="1">
        <v>75000</v>
      </c>
      <c r="F49" s="1"/>
      <c r="G49" s="1">
        <v>75000</v>
      </c>
      <c r="H49" s="1"/>
      <c r="I49" s="1">
        <v>75000</v>
      </c>
      <c r="J49" s="1"/>
      <c r="K49" s="1">
        <v>75000</v>
      </c>
      <c r="L49" s="9">
        <v>10000</v>
      </c>
      <c r="M49" s="1">
        <v>85000</v>
      </c>
      <c r="N49" s="1"/>
    </row>
    <row r="50" spans="1:15" x14ac:dyDescent="0.3">
      <c r="A50">
        <v>32379</v>
      </c>
      <c r="B50" s="8" t="s">
        <v>38</v>
      </c>
      <c r="C50" s="1">
        <v>137682</v>
      </c>
      <c r="D50" s="1">
        <f t="shared" si="0"/>
        <v>18273.541708142544</v>
      </c>
      <c r="E50" s="1">
        <v>10000</v>
      </c>
      <c r="F50" s="1"/>
      <c r="G50" s="1">
        <v>10000</v>
      </c>
      <c r="H50" s="1"/>
      <c r="I50" s="1">
        <v>10000</v>
      </c>
      <c r="J50" s="9">
        <v>12500</v>
      </c>
      <c r="K50" s="1">
        <v>22500</v>
      </c>
      <c r="L50" s="1"/>
      <c r="M50" s="1">
        <v>22500</v>
      </c>
      <c r="N50" s="15"/>
      <c r="O50" s="10"/>
    </row>
    <row r="51" spans="1:15" x14ac:dyDescent="0.3">
      <c r="A51">
        <v>32361</v>
      </c>
      <c r="B51" t="s">
        <v>49</v>
      </c>
      <c r="C51" s="1">
        <v>25000</v>
      </c>
      <c r="D51" s="1">
        <f t="shared" si="0"/>
        <v>3318.0702103656513</v>
      </c>
      <c r="E51" s="1">
        <v>3000</v>
      </c>
      <c r="F51" s="1"/>
      <c r="G51" s="1">
        <v>3000</v>
      </c>
      <c r="H51" s="1"/>
      <c r="I51" s="1">
        <v>3000</v>
      </c>
      <c r="J51" s="1"/>
      <c r="K51" s="1">
        <v>3000</v>
      </c>
      <c r="L51" s="1"/>
      <c r="M51" s="1">
        <v>3000</v>
      </c>
      <c r="N51" s="16"/>
    </row>
    <row r="52" spans="1:15" x14ac:dyDescent="0.3">
      <c r="A52">
        <v>32391</v>
      </c>
      <c r="B52" t="s">
        <v>39</v>
      </c>
      <c r="C52" s="1">
        <v>60000</v>
      </c>
      <c r="D52" s="1">
        <f t="shared" si="0"/>
        <v>7963.3685048775624</v>
      </c>
      <c r="E52" s="1">
        <v>9000</v>
      </c>
      <c r="F52" s="1"/>
      <c r="G52" s="1">
        <v>9000</v>
      </c>
      <c r="H52" s="1"/>
      <c r="I52" s="1">
        <v>9000</v>
      </c>
      <c r="J52" s="1"/>
      <c r="K52" s="1">
        <v>9000</v>
      </c>
      <c r="L52" s="1"/>
      <c r="M52" s="1">
        <v>9000</v>
      </c>
      <c r="N52" s="16"/>
    </row>
    <row r="53" spans="1:15" x14ac:dyDescent="0.3">
      <c r="A53">
        <v>32399</v>
      </c>
      <c r="B53" s="8" t="s">
        <v>40</v>
      </c>
      <c r="C53" s="1">
        <v>49260</v>
      </c>
      <c r="D53" s="1">
        <f t="shared" si="0"/>
        <v>6537.9255425044794</v>
      </c>
      <c r="E53" s="1">
        <v>11272</v>
      </c>
      <c r="F53" s="1"/>
      <c r="G53" s="1">
        <v>11272</v>
      </c>
      <c r="H53" s="1"/>
      <c r="I53" s="1">
        <v>11272</v>
      </c>
      <c r="J53" s="9">
        <v>1875</v>
      </c>
      <c r="K53" s="1">
        <v>13147</v>
      </c>
      <c r="L53" s="1"/>
      <c r="M53" s="1">
        <v>13147</v>
      </c>
      <c r="N53" s="15"/>
      <c r="O53" s="10"/>
    </row>
    <row r="54" spans="1:15" x14ac:dyDescent="0.3">
      <c r="C54" s="3"/>
      <c r="D54" s="1"/>
      <c r="E54" s="3"/>
      <c r="F54" s="3"/>
      <c r="G54" s="3"/>
      <c r="H54" s="3"/>
      <c r="I54" s="3"/>
      <c r="J54" s="3"/>
      <c r="K54" s="3"/>
      <c r="L54" s="3"/>
      <c r="M54" s="3"/>
      <c r="N54" s="12"/>
    </row>
    <row r="55" spans="1:15" x14ac:dyDescent="0.3">
      <c r="A55">
        <v>32921</v>
      </c>
      <c r="B55" s="8" t="s">
        <v>50</v>
      </c>
      <c r="C55" s="1">
        <v>38750</v>
      </c>
      <c r="D55" s="1">
        <f t="shared" si="0"/>
        <v>5143.008826066759</v>
      </c>
      <c r="E55" s="1">
        <v>5000</v>
      </c>
      <c r="F55" s="1"/>
      <c r="G55" s="1">
        <v>5000</v>
      </c>
      <c r="H55" s="1"/>
      <c r="I55" s="1">
        <v>5000</v>
      </c>
      <c r="J55" s="1"/>
      <c r="K55" s="1">
        <v>5000</v>
      </c>
      <c r="L55" s="1"/>
      <c r="M55" s="1">
        <v>5000</v>
      </c>
      <c r="N55" s="15"/>
      <c r="O55" s="10"/>
    </row>
    <row r="56" spans="1:15" x14ac:dyDescent="0.3">
      <c r="A56">
        <v>32931</v>
      </c>
      <c r="B56" t="s">
        <v>41</v>
      </c>
      <c r="C56" s="1">
        <v>50000</v>
      </c>
      <c r="D56" s="1">
        <f t="shared" si="0"/>
        <v>6636.1404207313026</v>
      </c>
      <c r="E56" s="1">
        <v>7000</v>
      </c>
      <c r="F56" s="1"/>
      <c r="G56" s="1">
        <v>7000</v>
      </c>
      <c r="H56" s="1"/>
      <c r="I56" s="1">
        <v>7000</v>
      </c>
      <c r="J56" s="1"/>
      <c r="K56" s="1">
        <v>7000</v>
      </c>
      <c r="L56" s="1"/>
      <c r="M56" s="1">
        <v>7000</v>
      </c>
      <c r="N56" s="1"/>
    </row>
    <row r="57" spans="1:15" x14ac:dyDescent="0.3">
      <c r="A57">
        <v>32999</v>
      </c>
      <c r="B57" t="s">
        <v>42</v>
      </c>
      <c r="C57" s="1">
        <v>90000</v>
      </c>
      <c r="D57" s="1">
        <f t="shared" si="0"/>
        <v>11945.052757316344</v>
      </c>
      <c r="E57" s="1">
        <v>12000</v>
      </c>
      <c r="F57" s="1"/>
      <c r="G57" s="1">
        <v>12000</v>
      </c>
      <c r="H57" s="1"/>
      <c r="I57" s="1">
        <v>12000</v>
      </c>
      <c r="J57" s="1"/>
      <c r="K57" s="1">
        <v>12000</v>
      </c>
      <c r="L57" s="9">
        <v>17000</v>
      </c>
      <c r="M57" s="1">
        <v>29000</v>
      </c>
      <c r="N57" s="1"/>
    </row>
    <row r="58" spans="1:15" x14ac:dyDescent="0.3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5" x14ac:dyDescent="0.3">
      <c r="A59">
        <v>34312</v>
      </c>
      <c r="B59" t="s">
        <v>43</v>
      </c>
      <c r="C59" s="1">
        <v>5000</v>
      </c>
      <c r="D59" s="1">
        <f t="shared" si="0"/>
        <v>663.61404207313024</v>
      </c>
      <c r="E59" s="1">
        <v>1000</v>
      </c>
      <c r="F59" s="1"/>
      <c r="G59" s="1">
        <v>1000</v>
      </c>
      <c r="H59" s="1"/>
      <c r="I59" s="1">
        <v>1000</v>
      </c>
      <c r="J59" s="1"/>
      <c r="K59" s="1">
        <v>1000</v>
      </c>
      <c r="L59" s="9">
        <v>500</v>
      </c>
      <c r="M59" s="1">
        <v>1500</v>
      </c>
      <c r="N59" s="1"/>
    </row>
    <row r="60" spans="1:15" x14ac:dyDescent="0.3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5" x14ac:dyDescent="0.3">
      <c r="A61">
        <v>41231</v>
      </c>
      <c r="B61" s="8" t="s">
        <v>44</v>
      </c>
      <c r="C61" s="1">
        <v>49075</v>
      </c>
      <c r="D61" s="1">
        <f t="shared" si="0"/>
        <v>6513.3718229477736</v>
      </c>
      <c r="E61" s="1"/>
      <c r="F61" s="1"/>
      <c r="G61" s="1"/>
      <c r="H61" s="9">
        <f>3000</f>
        <v>3000</v>
      </c>
      <c r="I61" s="16">
        <v>3000</v>
      </c>
      <c r="J61" s="16"/>
      <c r="K61" s="16">
        <v>3000</v>
      </c>
      <c r="L61" s="16"/>
      <c r="M61" s="16">
        <v>3000</v>
      </c>
      <c r="N61" s="15"/>
      <c r="O61" s="10"/>
    </row>
    <row r="62" spans="1:15" x14ac:dyDescent="0.3">
      <c r="D62" s="1"/>
      <c r="E62" s="1"/>
      <c r="F62" s="1"/>
      <c r="G62" s="1"/>
      <c r="H62" s="1"/>
      <c r="I62" s="9"/>
      <c r="J62" s="9"/>
      <c r="K62" s="9"/>
      <c r="L62" s="9"/>
      <c r="M62" s="9"/>
      <c r="N62" s="12"/>
    </row>
    <row r="63" spans="1:15" x14ac:dyDescent="0.3">
      <c r="A63">
        <v>42211</v>
      </c>
      <c r="B63" t="s">
        <v>45</v>
      </c>
      <c r="C63" s="1">
        <v>160000</v>
      </c>
      <c r="D63" s="1">
        <f t="shared" si="0"/>
        <v>21235.649346340168</v>
      </c>
      <c r="E63" s="1">
        <v>15000</v>
      </c>
      <c r="F63" s="1"/>
      <c r="G63" s="1">
        <v>15000</v>
      </c>
      <c r="H63" s="1"/>
      <c r="I63" s="1">
        <v>15000</v>
      </c>
      <c r="J63" s="9">
        <v>19515</v>
      </c>
      <c r="K63" s="1">
        <f>J63+I63</f>
        <v>34515</v>
      </c>
      <c r="L63" s="1"/>
      <c r="M63" s="1">
        <f>L63+K63</f>
        <v>34515</v>
      </c>
      <c r="N63" s="1"/>
    </row>
    <row r="64" spans="1:15" x14ac:dyDescent="0.3">
      <c r="A64">
        <v>42212</v>
      </c>
      <c r="B64" t="s">
        <v>51</v>
      </c>
      <c r="C64" s="1">
        <v>80000</v>
      </c>
      <c r="D64" s="1">
        <f t="shared" si="0"/>
        <v>10617.824673170084</v>
      </c>
      <c r="E64" s="1">
        <v>15000</v>
      </c>
      <c r="F64" s="1"/>
      <c r="G64" s="1">
        <v>15000</v>
      </c>
      <c r="H64" s="1"/>
      <c r="I64" s="1">
        <v>15000</v>
      </c>
      <c r="J64" s="1"/>
      <c r="K64" s="1">
        <v>15000</v>
      </c>
      <c r="L64" s="1"/>
      <c r="M64" s="1">
        <v>15000</v>
      </c>
      <c r="N64" s="1"/>
      <c r="O64" s="6"/>
    </row>
    <row r="65" spans="1:14" x14ac:dyDescent="0.3">
      <c r="A65">
        <v>42232</v>
      </c>
      <c r="B65" t="s">
        <v>46</v>
      </c>
      <c r="C65" s="1">
        <v>40000</v>
      </c>
      <c r="D65" s="1">
        <f t="shared" si="0"/>
        <v>5308.9123365850419</v>
      </c>
      <c r="E65" s="1">
        <v>5000</v>
      </c>
      <c r="F65" s="1"/>
      <c r="G65" s="1">
        <v>5000</v>
      </c>
      <c r="H65" s="1"/>
      <c r="I65" s="1">
        <v>5000</v>
      </c>
      <c r="J65" s="1"/>
      <c r="K65" s="1">
        <v>5000</v>
      </c>
      <c r="L65" s="1"/>
      <c r="M65" s="1">
        <v>5000</v>
      </c>
      <c r="N65" s="1"/>
    </row>
    <row r="66" spans="1:14" x14ac:dyDescent="0.3">
      <c r="A66">
        <v>42242</v>
      </c>
      <c r="B66" t="s">
        <v>47</v>
      </c>
      <c r="C66" s="1">
        <v>80000</v>
      </c>
      <c r="D66" s="1">
        <f t="shared" si="0"/>
        <v>10617.824673170084</v>
      </c>
      <c r="E66" s="1">
        <v>10000</v>
      </c>
      <c r="F66" s="9">
        <v>17000</v>
      </c>
      <c r="G66" s="1">
        <v>27000</v>
      </c>
      <c r="H66" s="1"/>
      <c r="I66" s="1">
        <v>27000</v>
      </c>
      <c r="J66" s="1"/>
      <c r="K66" s="1">
        <v>27000</v>
      </c>
      <c r="L66" s="1"/>
      <c r="M66" s="1">
        <v>27000</v>
      </c>
      <c r="N66" s="1"/>
    </row>
    <row r="67" spans="1:14" x14ac:dyDescent="0.3">
      <c r="A67">
        <v>42311</v>
      </c>
      <c r="B67" t="s">
        <v>58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>
        <v>42251</v>
      </c>
      <c r="B68" t="s">
        <v>52</v>
      </c>
      <c r="C68" s="1">
        <v>80000</v>
      </c>
      <c r="D68" s="1">
        <f t="shared" si="0"/>
        <v>10617.824673170084</v>
      </c>
      <c r="E68" s="1">
        <v>10000</v>
      </c>
      <c r="F68" s="1"/>
      <c r="G68" s="1">
        <v>10000</v>
      </c>
      <c r="H68" s="1"/>
      <c r="I68" s="1">
        <v>10000</v>
      </c>
      <c r="J68" s="1"/>
      <c r="K68" s="1">
        <v>10000</v>
      </c>
      <c r="L68" s="1"/>
      <c r="M68" s="1">
        <v>10000</v>
      </c>
      <c r="N68" s="1"/>
    </row>
    <row r="69" spans="1:14" x14ac:dyDescent="0.3">
      <c r="A69">
        <v>42411</v>
      </c>
      <c r="B69" t="s">
        <v>62</v>
      </c>
      <c r="C69" s="1">
        <v>30000</v>
      </c>
      <c r="D69" s="1">
        <f t="shared" ref="D69:D85" si="1">C69/$O$1</f>
        <v>3981.6842524387812</v>
      </c>
      <c r="E69" s="1">
        <v>2000</v>
      </c>
      <c r="F69" s="1"/>
      <c r="G69" s="1">
        <v>2000</v>
      </c>
      <c r="H69" s="1"/>
      <c r="I69" s="1">
        <v>2000</v>
      </c>
      <c r="J69" s="1"/>
      <c r="K69" s="1">
        <v>2000</v>
      </c>
      <c r="L69" s="1"/>
      <c r="M69" s="1">
        <v>2000</v>
      </c>
      <c r="N69" s="1"/>
    </row>
    <row r="70" spans="1:14" x14ac:dyDescent="0.3">
      <c r="D70" s="1"/>
      <c r="E70" s="1"/>
      <c r="F70" s="1"/>
      <c r="G70" s="1"/>
      <c r="H70" s="1"/>
      <c r="I70" s="1"/>
      <c r="J70" s="1"/>
      <c r="K70" s="1"/>
      <c r="L70" s="1"/>
      <c r="M70" s="1"/>
      <c r="N70" s="12"/>
    </row>
    <row r="71" spans="1:14" x14ac:dyDescent="0.3">
      <c r="B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2"/>
    </row>
    <row r="72" spans="1:14" x14ac:dyDescent="0.3">
      <c r="D72" s="1"/>
      <c r="G72" s="6"/>
      <c r="H72" s="6"/>
      <c r="I72" s="6"/>
      <c r="J72" s="6"/>
      <c r="K72" s="6"/>
      <c r="L72" s="6"/>
      <c r="M72" s="6"/>
      <c r="N72" s="12"/>
    </row>
    <row r="73" spans="1:14" x14ac:dyDescent="0.3">
      <c r="B73" s="2" t="s">
        <v>57</v>
      </c>
      <c r="C73" s="3">
        <v>11438528.970000001</v>
      </c>
      <c r="D73" s="1">
        <f t="shared" si="1"/>
        <v>1518153.6890304598</v>
      </c>
      <c r="E73" s="3">
        <f>SUM(E4:E72)</f>
        <v>1544492</v>
      </c>
      <c r="F73" s="3"/>
      <c r="G73" s="3">
        <v>1578992</v>
      </c>
      <c r="H73" s="3"/>
      <c r="I73" s="3">
        <f>SUM(I4:I72)</f>
        <v>1578992</v>
      </c>
      <c r="J73" s="3"/>
      <c r="K73" s="3">
        <f>SUM(K4:K72)</f>
        <v>1595582</v>
      </c>
      <c r="L73" s="3"/>
      <c r="M73" s="3">
        <f>SUM(M4:M72)</f>
        <v>1736970</v>
      </c>
      <c r="N73" s="17"/>
    </row>
    <row r="74" spans="1:14" x14ac:dyDescent="0.3">
      <c r="D74" s="1"/>
      <c r="N74" s="12"/>
    </row>
    <row r="75" spans="1:14" x14ac:dyDescent="0.3">
      <c r="D75" s="1"/>
      <c r="N75" s="12"/>
    </row>
    <row r="76" spans="1:14" x14ac:dyDescent="0.3">
      <c r="A76" s="2" t="s">
        <v>63</v>
      </c>
      <c r="D76" s="1"/>
      <c r="N76" s="12"/>
    </row>
    <row r="77" spans="1:14" x14ac:dyDescent="0.3">
      <c r="D77" s="1"/>
      <c r="N77" s="12"/>
    </row>
    <row r="78" spans="1:14" x14ac:dyDescent="0.3">
      <c r="A78">
        <v>67111</v>
      </c>
      <c r="B78" t="s">
        <v>59</v>
      </c>
      <c r="C78" s="1">
        <v>8813656</v>
      </c>
      <c r="D78" s="1">
        <f t="shared" si="1"/>
        <v>1169773.1767204194</v>
      </c>
      <c r="E78" s="1">
        <v>1280220</v>
      </c>
      <c r="F78" s="1"/>
      <c r="G78" s="1">
        <v>1280220</v>
      </c>
      <c r="H78" s="1"/>
      <c r="I78" s="1">
        <v>1280220</v>
      </c>
      <c r="J78" s="1"/>
      <c r="K78" s="1">
        <v>1280220</v>
      </c>
      <c r="L78" s="1"/>
      <c r="M78" s="1">
        <v>1380000</v>
      </c>
      <c r="N78" s="1"/>
    </row>
    <row r="79" spans="1:14" x14ac:dyDescent="0.3">
      <c r="A79">
        <v>66151</v>
      </c>
      <c r="B79" t="s">
        <v>60</v>
      </c>
      <c r="C79" s="1">
        <v>30000</v>
      </c>
      <c r="D79" s="1">
        <f t="shared" si="1"/>
        <v>3981.6842524387812</v>
      </c>
      <c r="E79" s="1">
        <v>10000</v>
      </c>
      <c r="F79" s="1"/>
      <c r="G79" s="1">
        <v>10000</v>
      </c>
      <c r="H79" s="1"/>
      <c r="I79" s="1">
        <v>10000</v>
      </c>
      <c r="J79" s="1"/>
      <c r="K79" s="1">
        <v>10000</v>
      </c>
      <c r="L79" s="9">
        <v>15000</v>
      </c>
      <c r="M79" s="1">
        <v>25000</v>
      </c>
      <c r="N79" s="1"/>
    </row>
    <row r="80" spans="1:14" x14ac:dyDescent="0.3">
      <c r="A80">
        <v>65264</v>
      </c>
      <c r="B80" t="s">
        <v>61</v>
      </c>
      <c r="C80" s="1">
        <v>850000</v>
      </c>
      <c r="D80" s="1">
        <f t="shared" si="1"/>
        <v>112814.38715243214</v>
      </c>
      <c r="E80" s="1">
        <v>100000</v>
      </c>
      <c r="F80" s="1"/>
      <c r="G80" s="1">
        <v>100000</v>
      </c>
      <c r="H80" s="1"/>
      <c r="I80" s="1">
        <v>100000</v>
      </c>
      <c r="J80" s="1"/>
      <c r="K80" s="1">
        <v>100000</v>
      </c>
      <c r="L80" s="9">
        <v>10000</v>
      </c>
      <c r="M80" s="1">
        <v>110000</v>
      </c>
      <c r="N80" s="1"/>
    </row>
    <row r="81" spans="1:14" x14ac:dyDescent="0.3">
      <c r="A81">
        <v>63811</v>
      </c>
      <c r="B81" t="s">
        <v>77</v>
      </c>
      <c r="D81" s="1"/>
      <c r="E81" s="1"/>
      <c r="F81" s="1"/>
      <c r="G81" s="1"/>
      <c r="H81" s="1"/>
      <c r="I81" s="1"/>
      <c r="J81" s="1"/>
      <c r="K81" s="1"/>
      <c r="L81" s="9"/>
      <c r="M81" s="1">
        <v>48222</v>
      </c>
      <c r="N81" s="1"/>
    </row>
    <row r="82" spans="1:14" x14ac:dyDescent="0.3">
      <c r="A82">
        <v>63811</v>
      </c>
      <c r="B82" t="s">
        <v>65</v>
      </c>
      <c r="C82" s="1">
        <v>234550</v>
      </c>
      <c r="D82" s="1">
        <f t="shared" si="1"/>
        <v>31130.134713650539</v>
      </c>
      <c r="E82" s="1">
        <v>20000</v>
      </c>
      <c r="F82" s="1"/>
      <c r="G82" s="1">
        <v>20000</v>
      </c>
      <c r="H82" s="1"/>
      <c r="I82" s="1">
        <v>20000</v>
      </c>
      <c r="J82" s="1"/>
      <c r="K82" s="1">
        <v>20000</v>
      </c>
      <c r="L82" s="9">
        <v>-20000</v>
      </c>
      <c r="M82" s="1">
        <v>0</v>
      </c>
      <c r="N82" s="1"/>
    </row>
    <row r="83" spans="1:14" x14ac:dyDescent="0.3">
      <c r="A83">
        <v>63910</v>
      </c>
      <c r="B83" t="s">
        <v>64</v>
      </c>
      <c r="C83" s="1">
        <v>65000</v>
      </c>
      <c r="D83" s="1">
        <f t="shared" si="1"/>
        <v>8626.9825469506923</v>
      </c>
      <c r="E83" s="1">
        <v>13272</v>
      </c>
      <c r="F83" s="1"/>
      <c r="G83" s="1">
        <v>13272</v>
      </c>
      <c r="H83" s="1"/>
      <c r="I83" s="1">
        <v>13272</v>
      </c>
      <c r="J83" s="1"/>
      <c r="K83" s="1">
        <v>13272</v>
      </c>
      <c r="L83" s="9">
        <v>10000</v>
      </c>
      <c r="M83" s="1">
        <v>23272</v>
      </c>
      <c r="N83" s="1"/>
    </row>
    <row r="84" spans="1:14" x14ac:dyDescent="0.3">
      <c r="B84" t="s">
        <v>66</v>
      </c>
      <c r="C84" s="1">
        <v>815000</v>
      </c>
      <c r="D84" s="1">
        <f t="shared" si="1"/>
        <v>108169.08885792023</v>
      </c>
      <c r="E84" s="1">
        <v>121000</v>
      </c>
      <c r="F84" s="1"/>
      <c r="G84" s="1">
        <v>155500</v>
      </c>
      <c r="H84" s="1"/>
      <c r="I84" s="1">
        <v>155500</v>
      </c>
      <c r="J84" s="1"/>
      <c r="K84" s="1">
        <v>172090</v>
      </c>
      <c r="L84" s="9">
        <v>-21614</v>
      </c>
      <c r="M84" s="1">
        <v>150476</v>
      </c>
      <c r="N84" s="16"/>
    </row>
    <row r="85" spans="1:14" x14ac:dyDescent="0.3">
      <c r="B85" s="2" t="s">
        <v>57</v>
      </c>
      <c r="C85" s="3">
        <f>SUM(C78:C84)</f>
        <v>10808206</v>
      </c>
      <c r="D85" s="1">
        <f t="shared" si="1"/>
        <v>1434495.4542438118</v>
      </c>
      <c r="E85" s="3">
        <f>SUM(E78:E84)</f>
        <v>1544492</v>
      </c>
      <c r="F85" s="3"/>
      <c r="G85" s="3">
        <v>1578992</v>
      </c>
      <c r="H85" s="3"/>
      <c r="I85" s="3">
        <v>1578992</v>
      </c>
      <c r="J85" s="3"/>
      <c r="K85" s="3">
        <f>SUM(K78:K84)</f>
        <v>1595582</v>
      </c>
      <c r="L85" s="3"/>
      <c r="M85" s="3">
        <f>SUM(M78:M84)</f>
        <v>1736970</v>
      </c>
      <c r="N85" s="3"/>
    </row>
  </sheetData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Nikifos</dc:creator>
  <cp:lastModifiedBy>Windows User</cp:lastModifiedBy>
  <cp:lastPrinted>2022-09-28T12:22:57Z</cp:lastPrinted>
  <dcterms:created xsi:type="dcterms:W3CDTF">2019-11-29T10:25:36Z</dcterms:created>
  <dcterms:modified xsi:type="dcterms:W3CDTF">2023-12-15T09:00:39Z</dcterms:modified>
</cp:coreProperties>
</file>